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2.7.2021 items to CMS\"/>
    </mc:Choice>
  </mc:AlternateContent>
  <xr:revisionPtr revIDLastSave="0" documentId="13_ncr:1_{2F7A588C-270A-4CA8-AF26-10C43A163472}" xr6:coauthVersionLast="47" xr6:coauthVersionMax="47" xr10:uidLastSave="{00000000-0000-0000-0000-000000000000}"/>
  <bookViews>
    <workbookView xWindow="2730" yWindow="2730" windowWidth="21600" windowHeight="11385" xr2:uid="{315EDEF5-9756-4677-850A-3AF8D21127A6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Sheet1!$4:$4,Sheet1!$6:$6,Sheet1!$9:$9,Sheet1!$12:$12,Sheet1!$18:$18,Sheet1!$19:$19,Sheet1!$21:$21,Sheet1!$23:$23,Sheet1!$24:$24,Sheet1!$26:$26,Sheet1!$27:$27,Sheet1!$29:$29,Sheet1!$30:$30,Sheet1!$31:$31,Sheet1!$34:$34,Sheet1!$37:$37</definedName>
    <definedName name="QB_DATA_1" localSheetId="0" hidden="1">Sheet1!$38:$38,Sheet1!$41:$41,Sheet1!$43:$43,Sheet1!$45:$45,Sheet1!$48:$48,Sheet1!$51:$51,Sheet1!$54:$54,Sheet1!$57:$57,Sheet1!$60:$60,Sheet1!$61:$61,Sheet1!$62:$62,Sheet1!$63:$63,Sheet1!$64:$64,Sheet1!$67:$67,Sheet1!$68:$68,Sheet1!$70:$70</definedName>
    <definedName name="QB_DATA_2" localSheetId="0" hidden="1">Sheet1!$72:$72,Sheet1!$75:$75,Sheet1!$78:$78,Sheet1!$79:$79,Sheet1!$80:$80,Sheet1!$81:$81,Sheet1!$82:$82</definedName>
    <definedName name="QB_FORMULA_0" localSheetId="0" hidden="1">Sheet1!$G$7,Sheet1!$G$10,Sheet1!$G$13,Sheet1!$G$14,Sheet1!$G$15,Sheet1!$G$20,Sheet1!$G$25,Sheet1!$G$32,Sheet1!$G$35,Sheet1!$G$39,Sheet1!$G$42,Sheet1!$G$46,Sheet1!$G$49,Sheet1!$G$52,Sheet1!$G$55,Sheet1!$G$58</definedName>
    <definedName name="QB_FORMULA_1" localSheetId="0" hidden="1">Sheet1!$G$65,Sheet1!$G$69,Sheet1!$G$73,Sheet1!$G$76,Sheet1!$G$83,Sheet1!$G$84,Sheet1!$G$85,Sheet1!$G$86</definedName>
    <definedName name="QB_ROW_104040" localSheetId="0" hidden="1">Sheet1!$E$56</definedName>
    <definedName name="QB_ROW_104340" localSheetId="0" hidden="1">Sheet1!$E$58</definedName>
    <definedName name="QB_ROW_106250" localSheetId="0" hidden="1">Sheet1!$F$57</definedName>
    <definedName name="QB_ROW_107250" localSheetId="0" hidden="1">Sheet1!$F$78</definedName>
    <definedName name="QB_ROW_109040" localSheetId="0" hidden="1">Sheet1!$E$59</definedName>
    <definedName name="QB_ROW_109340" localSheetId="0" hidden="1">Sheet1!$E$65</definedName>
    <definedName name="QB_ROW_111250" localSheetId="0" hidden="1">Sheet1!$F$64</definedName>
    <definedName name="QB_ROW_115040" localSheetId="0" hidden="1">Sheet1!$E$66</definedName>
    <definedName name="QB_ROW_115340" localSheetId="0" hidden="1">Sheet1!$E$69</definedName>
    <definedName name="QB_ROW_118250" localSheetId="0" hidden="1">Sheet1!$F$67</definedName>
    <definedName name="QB_ROW_125040" localSheetId="0" hidden="1">Sheet1!$E$71</definedName>
    <definedName name="QB_ROW_125340" localSheetId="0" hidden="1">Sheet1!$E$73</definedName>
    <definedName name="QB_ROW_132240" localSheetId="0" hidden="1">Sheet1!$E$21</definedName>
    <definedName name="QB_ROW_136250" localSheetId="0" hidden="1">Sheet1!$F$31</definedName>
    <definedName name="QB_ROW_137040" localSheetId="0" hidden="1">Sheet1!$E$22</definedName>
    <definedName name="QB_ROW_137250" localSheetId="0" hidden="1">Sheet1!$F$24</definedName>
    <definedName name="QB_ROW_137340" localSheetId="0" hidden="1">Sheet1!$E$25</definedName>
    <definedName name="QB_ROW_139350" localSheetId="0" hidden="1">Sheet1!$F$29</definedName>
    <definedName name="QB_ROW_142040" localSheetId="0" hidden="1">Sheet1!$E$17</definedName>
    <definedName name="QB_ROW_142340" localSheetId="0" hidden="1">Sheet1!$E$20</definedName>
    <definedName name="QB_ROW_144250" localSheetId="0" hidden="1">Sheet1!$F$18</definedName>
    <definedName name="QB_ROW_145350" localSheetId="0" hidden="1">Sheet1!$F$19</definedName>
    <definedName name="QB_ROW_146240" localSheetId="0" hidden="1">Sheet1!$E$27</definedName>
    <definedName name="QB_ROW_173040" localSheetId="0" hidden="1">Sheet1!$E$36</definedName>
    <definedName name="QB_ROW_173340" localSheetId="0" hidden="1">Sheet1!$E$39</definedName>
    <definedName name="QB_ROW_18301" localSheetId="0" hidden="1">Sheet1!$A$86</definedName>
    <definedName name="QB_ROW_19011" localSheetId="0" hidden="1">Sheet1!$B$2</definedName>
    <definedName name="QB_ROW_19311" localSheetId="0" hidden="1">Sheet1!$B$85</definedName>
    <definedName name="QB_ROW_196250" localSheetId="0" hidden="1">Sheet1!$F$6</definedName>
    <definedName name="QB_ROW_20031" localSheetId="0" hidden="1">Sheet1!$D$3</definedName>
    <definedName name="QB_ROW_20331" localSheetId="0" hidden="1">Sheet1!$D$14</definedName>
    <definedName name="QB_ROW_209040" localSheetId="0" hidden="1">Sheet1!$E$28</definedName>
    <definedName name="QB_ROW_209340" localSheetId="0" hidden="1">Sheet1!$E$32</definedName>
    <definedName name="QB_ROW_21031" localSheetId="0" hidden="1">Sheet1!$D$16</definedName>
    <definedName name="QB_ROW_21331" localSheetId="0" hidden="1">Sheet1!$D$84</definedName>
    <definedName name="QB_ROW_217040" localSheetId="0" hidden="1">Sheet1!$E$50</definedName>
    <definedName name="QB_ROW_217340" localSheetId="0" hidden="1">Sheet1!$E$52</definedName>
    <definedName name="QB_ROW_218240" localSheetId="0" hidden="1">Sheet1!$E$26</definedName>
    <definedName name="QB_ROW_226250" localSheetId="0" hidden="1">Sheet1!$F$61</definedName>
    <definedName name="QB_ROW_237040" localSheetId="0" hidden="1">Sheet1!$E$40</definedName>
    <definedName name="QB_ROW_237340" localSheetId="0" hidden="1">Sheet1!$E$42</definedName>
    <definedName name="QB_ROW_239040" localSheetId="0" hidden="1">Sheet1!$E$74</definedName>
    <definedName name="QB_ROW_239340" localSheetId="0" hidden="1">Sheet1!$E$76</definedName>
    <definedName name="QB_ROW_240040" localSheetId="0" hidden="1">Sheet1!$E$77</definedName>
    <definedName name="QB_ROW_240340" localSheetId="0" hidden="1">Sheet1!$E$83</definedName>
    <definedName name="QB_ROW_247250" localSheetId="0" hidden="1">Sheet1!$F$60</definedName>
    <definedName name="QB_ROW_252040" localSheetId="0" hidden="1">Sheet1!$E$33</definedName>
    <definedName name="QB_ROW_252340" localSheetId="0" hidden="1">Sheet1!$E$35</definedName>
    <definedName name="QB_ROW_254250" localSheetId="0" hidden="1">Sheet1!$F$62</definedName>
    <definedName name="QB_ROW_255250" localSheetId="0" hidden="1">Sheet1!$F$63</definedName>
    <definedName name="QB_ROW_289250" localSheetId="0" hidden="1">Sheet1!$F$82</definedName>
    <definedName name="QB_ROW_291250" localSheetId="0" hidden="1">Sheet1!$F$12</definedName>
    <definedName name="QB_ROW_332250" localSheetId="0" hidden="1">Sheet1!$F$41</definedName>
    <definedName name="QB_ROW_334340" localSheetId="0" hidden="1">Sheet1!$E$70</definedName>
    <definedName name="QB_ROW_343040" localSheetId="0" hidden="1">Sheet1!$E$53</definedName>
    <definedName name="QB_ROW_343340" localSheetId="0" hidden="1">Sheet1!$E$55</definedName>
    <definedName name="QB_ROW_354250" localSheetId="0" hidden="1">Sheet1!$F$34</definedName>
    <definedName name="QB_ROW_372040" localSheetId="0" hidden="1">Sheet1!$E$11</definedName>
    <definedName name="QB_ROW_372340" localSheetId="0" hidden="1">Sheet1!$E$13</definedName>
    <definedName name="QB_ROW_391250" localSheetId="0" hidden="1">Sheet1!$F$81</definedName>
    <definedName name="QB_ROW_41040" localSheetId="0" hidden="1">Sheet1!$E$8</definedName>
    <definedName name="QB_ROW_411250" localSheetId="0" hidden="1">Sheet1!$F$23</definedName>
    <definedName name="QB_ROW_41340" localSheetId="0" hidden="1">Sheet1!$E$10</definedName>
    <definedName name="QB_ROW_42250" localSheetId="0" hidden="1">Sheet1!$F$9</definedName>
    <definedName name="QB_ROW_449350" localSheetId="0" hidden="1">Sheet1!$F$54</definedName>
    <definedName name="QB_ROW_451250" localSheetId="0" hidden="1">Sheet1!$F$48</definedName>
    <definedName name="QB_ROW_453250" localSheetId="0" hidden="1">Sheet1!$F$51</definedName>
    <definedName name="QB_ROW_47240" localSheetId="0" hidden="1">Sheet1!$E$43</definedName>
    <definedName name="QB_ROW_494250" localSheetId="0" hidden="1">Sheet1!$F$72</definedName>
    <definedName name="QB_ROW_50250" localSheetId="0" hidden="1">Sheet1!$F$75</definedName>
    <definedName name="QB_ROW_51250" localSheetId="0" hidden="1">Sheet1!$F$79</definedName>
    <definedName name="QB_ROW_52250" localSheetId="0" hidden="1">Sheet1!$F$80</definedName>
    <definedName name="QB_ROW_61240" localSheetId="0" hidden="1">Sheet1!$E$4</definedName>
    <definedName name="QB_ROW_67250" localSheetId="0" hidden="1">Sheet1!$F$68</definedName>
    <definedName name="QB_ROW_71250" localSheetId="0" hidden="1">Sheet1!$F$37</definedName>
    <definedName name="QB_ROW_73250" localSheetId="0" hidden="1">Sheet1!$F$30</definedName>
    <definedName name="QB_ROW_74350" localSheetId="0" hidden="1">Sheet1!$F$38</definedName>
    <definedName name="QB_ROW_86321" localSheetId="0" hidden="1">Sheet1!$C$15</definedName>
    <definedName name="QB_ROW_92040" localSheetId="0" hidden="1">Sheet1!$E$5</definedName>
    <definedName name="QB_ROW_92340" localSheetId="0" hidden="1">Sheet1!$E$7</definedName>
    <definedName name="QB_ROW_94040" localSheetId="0" hidden="1">Sheet1!$E$44</definedName>
    <definedName name="QB_ROW_94340" localSheetId="0" hidden="1">Sheet1!$E$46</definedName>
    <definedName name="QB_ROW_95250" localSheetId="0" hidden="1">Sheet1!$F$45</definedName>
    <definedName name="QB_ROW_97040" localSheetId="0" hidden="1">Sheet1!$E$47</definedName>
    <definedName name="QB_ROW_97340" localSheetId="0" hidden="1">Sheet1!$E$49</definedName>
    <definedName name="QBCANSUPPORTUPDATE" localSheetId="0">TRUE</definedName>
    <definedName name="QBCOMPANYFILENAME" localSheetId="0">"Q:\8 Barton Springs Edwards Aquifer.QBW"</definedName>
    <definedName name="QBENDDATE" localSheetId="0">20211031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20211001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76" i="1"/>
  <c r="G73" i="1"/>
  <c r="G69" i="1"/>
  <c r="G65" i="1"/>
  <c r="G58" i="1"/>
  <c r="G55" i="1"/>
  <c r="G52" i="1"/>
  <c r="G49" i="1"/>
  <c r="G46" i="1"/>
  <c r="G42" i="1"/>
  <c r="G39" i="1"/>
  <c r="G35" i="1"/>
  <c r="G32" i="1"/>
  <c r="G25" i="1"/>
  <c r="G20" i="1"/>
  <c r="G15" i="1"/>
  <c r="G14" i="1"/>
  <c r="G13" i="1"/>
  <c r="G10" i="1"/>
  <c r="G7" i="1"/>
</calcChain>
</file>

<file path=xl/sharedStrings.xml><?xml version="1.0" encoding="utf-8"?>
<sst xmlns="http://schemas.openxmlformats.org/spreadsheetml/2006/main" count="86" uniqueCount="86">
  <si>
    <t>Oct 21</t>
  </si>
  <si>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</si>
  <si>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</si>
  <si>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</si>
  <si>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</si>
  <si>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</si>
  <si>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</si>
  <si>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</si>
  <si>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</si>
  <si>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</si>
  <si>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</si>
  <si>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4815.0 · Well Develop Application Inspec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</si>
  <si>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</si>
  <si>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</si>
  <si>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</si>
  <si>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</si>
  <si>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</si>
  <si>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</si>
  <si>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</si>
  <si>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</si>
  <si>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6007.0 · Postage/Freight/Shipping</t>
  </si>
  <si>
    <t>6010.0 · Office Supplies</t>
  </si>
  <si>
    <t>6010.1 · Canteen</t>
  </si>
  <si>
    <t>6010.0 · Office Supplies - Other</t>
  </si>
  <si>
    <t>Total 6010.0 · Office Supplies</t>
  </si>
  <si>
    <t>6015.0 · IT Monthly Maintenance</t>
  </si>
  <si>
    <t>6019.0 · Subscriptions/Publications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</si>
  <si>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</si>
  <si>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</si>
  <si>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</si>
  <si>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</si>
  <si>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</si>
  <si>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</si>
  <si>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</si>
  <si>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</si>
  <si>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</si>
  <si>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</si>
  <si>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</si>
  <si>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Total 6023.0 · MAINTENANCE</t>
  </si>
  <si>
    <t>6040.0 · LEASES</t>
  </si>
  <si>
    <t>6040.2 · Copier Lease &amp;  Maintenance</t>
  </si>
  <si>
    <t>Total 6040.0 · LEASES</t>
  </si>
  <si>
    <t>6066.0 · Directors Compensation</t>
  </si>
  <si>
    <t>6075.0 · DUES &amp; MEMBERSHIPS</t>
  </si>
  <si>
    <t>6076.0 · District Dues &amp; Memberships</t>
  </si>
  <si>
    <t>Total 6075.0 · DUES &amp; MEMBERSHIPS</t>
  </si>
  <si>
    <t>6080.0 · COMMUNICATIONS</t>
  </si>
  <si>
    <t>6080.28 · Contracted Support</t>
  </si>
  <si>
    <t>Total 6080.0 · COMMUNICATIONS</t>
  </si>
  <si>
    <t>6081.0 · REGULATORY COMPLIANCE</t>
  </si>
  <si>
    <t>6081.5 · Contracted Support</t>
  </si>
  <si>
    <t>Total 6081.0 · REGULATORY COMPLIANCE</t>
  </si>
  <si>
    <t>6089.0 · AQUIFER SCIENCE</t>
  </si>
  <si>
    <t>6089.6 · Contracted Support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</si>
  <si>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</si>
  <si>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</si>
  <si>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</si>
  <si>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</si>
  <si>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</si>
  <si>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</si>
  <si>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</si>
  <si>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</si>
  <si>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</si>
  <si>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</si>
  <si>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</si>
  <si>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6170.0 · PROFESSIONAL SERVICES</t>
  </si>
  <si>
    <t>6173.0 · Financial Annual Audit</t>
  </si>
  <si>
    <t>6177.0 · The Standard  Ret Plan Admin</t>
  </si>
  <si>
    <t>Total 6170.0 · PROFESSIONAL SERVICES</t>
  </si>
  <si>
    <t>6179.0 · LEGISLATION</t>
  </si>
  <si>
    <t>6180.0 · PROFESSIONAL DEVELOPMENT</t>
  </si>
  <si>
    <t>6180.2 · RegComp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</si>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</sst>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DDE3-96BA-49B4-8347-556C9E1CCBCB}">
  <sheetPr codeName="Sheet1"/>
  <dimension ref="A1:G8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4.140625" style="12" customWidth="1"/>
    <col min="7" max="7" width="8.710937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3</v>
      </c>
      <c r="F4" s="1"/>
      <c r="G4" s="2">
        <v>50.55</v>
      </c>
    </row>
    <row r="5" spans="1:7" x14ac:dyDescent="0.25">
      <c r="A5" s="1"/>
      <c r="B5" s="1"/>
      <c r="C5" s="1"/>
      <c r="D5" s="1"/>
      <c r="E5" s="1" t="s">
        <v>4</v>
      </c>
      <c r="F5" s="1"/>
      <c r="G5" s="2"/>
    </row>
    <row r="6" spans="1:7" ht="15.75" thickBot="1" x14ac:dyDescent="0.3">
      <c r="A6" s="1"/>
      <c r="B6" s="1"/>
      <c r="C6" s="1"/>
      <c r="D6" s="1"/>
      <c r="E6" s="1"/>
      <c r="F6" s="1" t="s">
        <v>5</v>
      </c>
      <c r="G6" s="3">
        <v>15.36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f>ROUND(SUM(G5:G6),5)</f>
        <v>15.36</v>
      </c>
    </row>
    <row r="8" spans="1:7" x14ac:dyDescent="0.25">
      <c r="A8" s="1"/>
      <c r="B8" s="1"/>
      <c r="C8" s="1"/>
      <c r="D8" s="1"/>
      <c r="E8" s="1" t="s">
        <v>7</v>
      </c>
      <c r="F8" s="1"/>
      <c r="G8" s="2"/>
    </row>
    <row r="9" spans="1:7" ht="15.75" thickBot="1" x14ac:dyDescent="0.3">
      <c r="A9" s="1"/>
      <c r="B9" s="1"/>
      <c r="C9" s="1"/>
      <c r="D9" s="1"/>
      <c r="E9" s="1"/>
      <c r="F9" s="1" t="s">
        <v>8</v>
      </c>
      <c r="G9" s="3">
        <v>29147.040000000001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f>ROUND(SUM(G8:G9),5)</f>
        <v>29147.040000000001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/>
    </row>
    <row r="12" spans="1:7" ht="15.75" thickBot="1" x14ac:dyDescent="0.3">
      <c r="A12" s="1"/>
      <c r="B12" s="1"/>
      <c r="C12" s="1"/>
      <c r="D12" s="1"/>
      <c r="E12" s="1"/>
      <c r="F12" s="1" t="s">
        <v>11</v>
      </c>
      <c r="G12" s="4">
        <v>125</v>
      </c>
    </row>
    <row r="13" spans="1:7" ht="15.75" thickBot="1" x14ac:dyDescent="0.3">
      <c r="A13" s="1"/>
      <c r="B13" s="1"/>
      <c r="C13" s="1"/>
      <c r="D13" s="1"/>
      <c r="E13" s="1" t="s">
        <v>12</v>
      </c>
      <c r="F13" s="1"/>
      <c r="G13" s="5">
        <f>ROUND(SUM(G11:G12),5)</f>
        <v>125</v>
      </c>
    </row>
    <row r="14" spans="1:7" ht="15.75" thickBot="1" x14ac:dyDescent="0.3">
      <c r="A14" s="1"/>
      <c r="B14" s="1"/>
      <c r="C14" s="1"/>
      <c r="D14" s="1" t="s">
        <v>13</v>
      </c>
      <c r="E14" s="1"/>
      <c r="F14" s="1"/>
      <c r="G14" s="6">
        <f>ROUND(SUM(G3:G4)+G7+G10+G13,5)</f>
        <v>29337.95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>
        <f>G14</f>
        <v>29337.95</v>
      </c>
    </row>
    <row r="16" spans="1:7" x14ac:dyDescent="0.25">
      <c r="A16" s="1"/>
      <c r="B16" s="1"/>
      <c r="C16" s="1"/>
      <c r="D16" s="1" t="s">
        <v>15</v>
      </c>
      <c r="E16" s="1"/>
      <c r="F16" s="1"/>
      <c r="G16" s="2"/>
    </row>
    <row r="17" spans="1:7" x14ac:dyDescent="0.25">
      <c r="A17" s="1"/>
      <c r="B17" s="1"/>
      <c r="C17" s="1"/>
      <c r="D17" s="1"/>
      <c r="E17" s="1" t="s">
        <v>16</v>
      </c>
      <c r="F17" s="1"/>
      <c r="G17" s="2"/>
    </row>
    <row r="18" spans="1:7" x14ac:dyDescent="0.25">
      <c r="A18" s="1"/>
      <c r="B18" s="1"/>
      <c r="C18" s="1"/>
      <c r="D18" s="1"/>
      <c r="E18" s="1"/>
      <c r="F18" s="1" t="s">
        <v>17</v>
      </c>
      <c r="G18" s="2">
        <v>427.81</v>
      </c>
    </row>
    <row r="19" spans="1:7" ht="15.75" thickBot="1" x14ac:dyDescent="0.3">
      <c r="A19" s="1"/>
      <c r="B19" s="1"/>
      <c r="C19" s="1"/>
      <c r="D19" s="1"/>
      <c r="E19" s="1"/>
      <c r="F19" s="1" t="s">
        <v>18</v>
      </c>
      <c r="G19" s="3">
        <v>676.16</v>
      </c>
    </row>
    <row r="20" spans="1:7" x14ac:dyDescent="0.25">
      <c r="A20" s="1"/>
      <c r="B20" s="1"/>
      <c r="C20" s="1"/>
      <c r="D20" s="1"/>
      <c r="E20" s="1" t="s">
        <v>19</v>
      </c>
      <c r="F20" s="1"/>
      <c r="G20" s="2">
        <f>ROUND(SUM(G17:G19),5)</f>
        <v>1103.97</v>
      </c>
    </row>
    <row r="21" spans="1:7" x14ac:dyDescent="0.25">
      <c r="A21" s="1"/>
      <c r="B21" s="1"/>
      <c r="C21" s="1"/>
      <c r="D21" s="1"/>
      <c r="E21" s="1" t="s">
        <v>20</v>
      </c>
      <c r="F21" s="1"/>
      <c r="G21" s="2">
        <v>300</v>
      </c>
    </row>
    <row r="22" spans="1:7" x14ac:dyDescent="0.25">
      <c r="A22" s="1"/>
      <c r="B22" s="1"/>
      <c r="C22" s="1"/>
      <c r="D22" s="1"/>
      <c r="E22" s="1" t="s">
        <v>21</v>
      </c>
      <c r="F22" s="1"/>
      <c r="G22" s="2"/>
    </row>
    <row r="23" spans="1:7" x14ac:dyDescent="0.25">
      <c r="A23" s="1"/>
      <c r="B23" s="1"/>
      <c r="C23" s="1"/>
      <c r="D23" s="1"/>
      <c r="E23" s="1"/>
      <c r="F23" s="1" t="s">
        <v>22</v>
      </c>
      <c r="G23" s="2">
        <v>398.23</v>
      </c>
    </row>
    <row r="24" spans="1:7" ht="15.75" thickBot="1" x14ac:dyDescent="0.3">
      <c r="A24" s="1"/>
      <c r="B24" s="1"/>
      <c r="C24" s="1"/>
      <c r="D24" s="1"/>
      <c r="E24" s="1"/>
      <c r="F24" s="1" t="s">
        <v>23</v>
      </c>
      <c r="G24" s="3">
        <v>105.6</v>
      </c>
    </row>
    <row r="25" spans="1:7" x14ac:dyDescent="0.25">
      <c r="A25" s="1"/>
      <c r="B25" s="1"/>
      <c r="C25" s="1"/>
      <c r="D25" s="1"/>
      <c r="E25" s="1" t="s">
        <v>24</v>
      </c>
      <c r="F25" s="1"/>
      <c r="G25" s="2">
        <f>ROUND(SUM(G22:G24),5)</f>
        <v>503.83</v>
      </c>
    </row>
    <row r="26" spans="1:7" x14ac:dyDescent="0.25">
      <c r="A26" s="1"/>
      <c r="B26" s="1"/>
      <c r="C26" s="1"/>
      <c r="D26" s="1"/>
      <c r="E26" s="1" t="s">
        <v>25</v>
      </c>
      <c r="F26" s="1"/>
      <c r="G26" s="2">
        <v>1430</v>
      </c>
    </row>
    <row r="27" spans="1:7" x14ac:dyDescent="0.25">
      <c r="A27" s="1"/>
      <c r="B27" s="1"/>
      <c r="C27" s="1"/>
      <c r="D27" s="1"/>
      <c r="E27" s="1" t="s">
        <v>26</v>
      </c>
      <c r="F27" s="1"/>
      <c r="G27" s="2">
        <v>199</v>
      </c>
    </row>
    <row r="28" spans="1:7" x14ac:dyDescent="0.25">
      <c r="A28" s="1"/>
      <c r="B28" s="1"/>
      <c r="C28" s="1"/>
      <c r="D28" s="1"/>
      <c r="E28" s="1" t="s">
        <v>27</v>
      </c>
      <c r="F28" s="1"/>
      <c r="G28" s="2"/>
    </row>
    <row r="29" spans="1:7" x14ac:dyDescent="0.25">
      <c r="A29" s="1"/>
      <c r="B29" s="1"/>
      <c r="C29" s="1"/>
      <c r="D29" s="1"/>
      <c r="E29" s="1"/>
      <c r="F29" s="1" t="s">
        <v>28</v>
      </c>
      <c r="G29" s="2">
        <v>0.57999999999999996</v>
      </c>
    </row>
    <row r="30" spans="1:7" x14ac:dyDescent="0.25">
      <c r="A30" s="1"/>
      <c r="B30" s="1"/>
      <c r="C30" s="1"/>
      <c r="D30" s="1"/>
      <c r="E30" s="1"/>
      <c r="F30" s="1" t="s">
        <v>29</v>
      </c>
      <c r="G30" s="2">
        <v>12</v>
      </c>
    </row>
    <row r="31" spans="1:7" ht="15.75" thickBot="1" x14ac:dyDescent="0.3">
      <c r="A31" s="1"/>
      <c r="B31" s="1"/>
      <c r="C31" s="1"/>
      <c r="D31" s="1"/>
      <c r="E31" s="1"/>
      <c r="F31" s="1" t="s">
        <v>30</v>
      </c>
      <c r="G31" s="3">
        <v>28.15</v>
      </c>
    </row>
    <row r="32" spans="1:7" x14ac:dyDescent="0.25">
      <c r="A32" s="1"/>
      <c r="B32" s="1"/>
      <c r="C32" s="1"/>
      <c r="D32" s="1"/>
      <c r="E32" s="1" t="s">
        <v>31</v>
      </c>
      <c r="F32" s="1"/>
      <c r="G32" s="2">
        <f>ROUND(SUM(G28:G31),5)</f>
        <v>40.729999999999997</v>
      </c>
    </row>
    <row r="33" spans="1:7" x14ac:dyDescent="0.25">
      <c r="A33" s="1"/>
      <c r="B33" s="1"/>
      <c r="C33" s="1"/>
      <c r="D33" s="1"/>
      <c r="E33" s="1" t="s">
        <v>32</v>
      </c>
      <c r="F33" s="1"/>
      <c r="G33" s="2"/>
    </row>
    <row r="34" spans="1:7" ht="15.75" thickBot="1" x14ac:dyDescent="0.3">
      <c r="A34" s="1"/>
      <c r="B34" s="1"/>
      <c r="C34" s="1"/>
      <c r="D34" s="1"/>
      <c r="E34" s="1"/>
      <c r="F34" s="1" t="s">
        <v>33</v>
      </c>
      <c r="G34" s="3">
        <v>189.35</v>
      </c>
    </row>
    <row r="35" spans="1:7" x14ac:dyDescent="0.25">
      <c r="A35" s="1"/>
      <c r="B35" s="1"/>
      <c r="C35" s="1"/>
      <c r="D35" s="1"/>
      <c r="E35" s="1" t="s">
        <v>34</v>
      </c>
      <c r="F35" s="1"/>
      <c r="G35" s="2">
        <f>ROUND(SUM(G33:G34),5)</f>
        <v>189.35</v>
      </c>
    </row>
    <row r="36" spans="1:7" x14ac:dyDescent="0.25">
      <c r="A36" s="1"/>
      <c r="B36" s="1"/>
      <c r="C36" s="1"/>
      <c r="D36" s="1"/>
      <c r="E36" s="1" t="s">
        <v>35</v>
      </c>
      <c r="F36" s="1"/>
      <c r="G36" s="2"/>
    </row>
    <row r="37" spans="1:7" x14ac:dyDescent="0.25">
      <c r="A37" s="1"/>
      <c r="B37" s="1"/>
      <c r="C37" s="1"/>
      <c r="D37" s="1"/>
      <c r="E37" s="1"/>
      <c r="F37" s="1" t="s">
        <v>36</v>
      </c>
      <c r="G37" s="2">
        <v>22.86</v>
      </c>
    </row>
    <row r="38" spans="1:7" ht="15.75" thickBot="1" x14ac:dyDescent="0.3">
      <c r="A38" s="1"/>
      <c r="B38" s="1"/>
      <c r="C38" s="1"/>
      <c r="D38" s="1"/>
      <c r="E38" s="1"/>
      <c r="F38" s="1" t="s">
        <v>37</v>
      </c>
      <c r="G38" s="3">
        <v>1516.1</v>
      </c>
    </row>
    <row r="39" spans="1:7" x14ac:dyDescent="0.25">
      <c r="A39" s="1"/>
      <c r="B39" s="1"/>
      <c r="C39" s="1"/>
      <c r="D39" s="1"/>
      <c r="E39" s="1" t="s">
        <v>38</v>
      </c>
      <c r="F39" s="1"/>
      <c r="G39" s="2">
        <f>ROUND(SUM(G36:G38),5)</f>
        <v>1538.96</v>
      </c>
    </row>
    <row r="40" spans="1:7" x14ac:dyDescent="0.25">
      <c r="A40" s="1"/>
      <c r="B40" s="1"/>
      <c r="C40" s="1"/>
      <c r="D40" s="1"/>
      <c r="E40" s="1" t="s">
        <v>39</v>
      </c>
      <c r="F40" s="1"/>
      <c r="G40" s="2"/>
    </row>
    <row r="41" spans="1:7" ht="15.75" thickBot="1" x14ac:dyDescent="0.3">
      <c r="A41" s="1"/>
      <c r="B41" s="1"/>
      <c r="C41" s="1"/>
      <c r="D41" s="1"/>
      <c r="E41" s="1"/>
      <c r="F41" s="1" t="s">
        <v>40</v>
      </c>
      <c r="G41" s="3">
        <v>675</v>
      </c>
    </row>
    <row r="42" spans="1:7" x14ac:dyDescent="0.25">
      <c r="A42" s="1"/>
      <c r="B42" s="1"/>
      <c r="C42" s="1"/>
      <c r="D42" s="1"/>
      <c r="E42" s="1" t="s">
        <v>41</v>
      </c>
      <c r="F42" s="1"/>
      <c r="G42" s="2">
        <f>ROUND(SUM(G40:G41),5)</f>
        <v>675</v>
      </c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v>1500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/>
    </row>
    <row r="45" spans="1:7" ht="15.75" thickBot="1" x14ac:dyDescent="0.3">
      <c r="A45" s="1"/>
      <c r="B45" s="1"/>
      <c r="C45" s="1"/>
      <c r="D45" s="1"/>
      <c r="E45" s="1"/>
      <c r="F45" s="1" t="s">
        <v>44</v>
      </c>
      <c r="G45" s="3">
        <v>2540</v>
      </c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f>ROUND(SUM(G44:G45),5)</f>
        <v>2540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/>
    </row>
    <row r="48" spans="1:7" ht="15.75" thickBot="1" x14ac:dyDescent="0.3">
      <c r="A48" s="1"/>
      <c r="B48" s="1"/>
      <c r="C48" s="1"/>
      <c r="D48" s="1"/>
      <c r="E48" s="1"/>
      <c r="F48" s="1" t="s">
        <v>47</v>
      </c>
      <c r="G48" s="3">
        <v>270</v>
      </c>
    </row>
    <row r="49" spans="1:7" x14ac:dyDescent="0.25">
      <c r="A49" s="1"/>
      <c r="B49" s="1"/>
      <c r="C49" s="1"/>
      <c r="D49" s="1"/>
      <c r="E49" s="1" t="s">
        <v>48</v>
      </c>
      <c r="F49" s="1"/>
      <c r="G49" s="2">
        <f>ROUND(SUM(G47:G48),5)</f>
        <v>270</v>
      </c>
    </row>
    <row r="50" spans="1:7" x14ac:dyDescent="0.25">
      <c r="A50" s="1"/>
      <c r="B50" s="1"/>
      <c r="C50" s="1"/>
      <c r="D50" s="1"/>
      <c r="E50" s="1" t="s">
        <v>49</v>
      </c>
      <c r="F50" s="1"/>
      <c r="G50" s="2"/>
    </row>
    <row r="51" spans="1:7" ht="15.75" thickBot="1" x14ac:dyDescent="0.3">
      <c r="A51" s="1"/>
      <c r="B51" s="1"/>
      <c r="C51" s="1"/>
      <c r="D51" s="1"/>
      <c r="E51" s="1"/>
      <c r="F51" s="1" t="s">
        <v>50</v>
      </c>
      <c r="G51" s="3">
        <v>625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>
        <f>ROUND(SUM(G50:G51),5)</f>
        <v>625</v>
      </c>
    </row>
    <row r="53" spans="1:7" x14ac:dyDescent="0.25">
      <c r="A53" s="1"/>
      <c r="B53" s="1"/>
      <c r="C53" s="1"/>
      <c r="D53" s="1"/>
      <c r="E53" s="1" t="s">
        <v>52</v>
      </c>
      <c r="F53" s="1"/>
      <c r="G53" s="2"/>
    </row>
    <row r="54" spans="1:7" ht="15.75" thickBot="1" x14ac:dyDescent="0.3">
      <c r="A54" s="1"/>
      <c r="B54" s="1"/>
      <c r="C54" s="1"/>
      <c r="D54" s="1"/>
      <c r="E54" s="1"/>
      <c r="F54" s="1" t="s">
        <v>53</v>
      </c>
      <c r="G54" s="3">
        <v>1110</v>
      </c>
    </row>
    <row r="55" spans="1:7" x14ac:dyDescent="0.25">
      <c r="A55" s="1"/>
      <c r="B55" s="1"/>
      <c r="C55" s="1"/>
      <c r="D55" s="1"/>
      <c r="E55" s="1" t="s">
        <v>54</v>
      </c>
      <c r="F55" s="1"/>
      <c r="G55" s="2">
        <f>ROUND(SUM(G53:G54),5)</f>
        <v>1110</v>
      </c>
    </row>
    <row r="56" spans="1:7" x14ac:dyDescent="0.25">
      <c r="A56" s="1"/>
      <c r="B56" s="1"/>
      <c r="C56" s="1"/>
      <c r="D56" s="1"/>
      <c r="E56" s="1" t="s">
        <v>55</v>
      </c>
      <c r="F56" s="1"/>
      <c r="G56" s="2"/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3">
        <v>42.23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>
        <f>ROUND(SUM(G56:G57),5)</f>
        <v>42.23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/>
    </row>
    <row r="60" spans="1:7" x14ac:dyDescent="0.25">
      <c r="A60" s="1"/>
      <c r="B60" s="1"/>
      <c r="C60" s="1"/>
      <c r="D60" s="1"/>
      <c r="E60" s="1"/>
      <c r="F60" s="1" t="s">
        <v>59</v>
      </c>
      <c r="G60" s="2">
        <v>7723.76</v>
      </c>
    </row>
    <row r="61" spans="1:7" x14ac:dyDescent="0.25">
      <c r="A61" s="1"/>
      <c r="B61" s="1"/>
      <c r="C61" s="1"/>
      <c r="D61" s="1"/>
      <c r="E61" s="1"/>
      <c r="F61" s="1" t="s">
        <v>60</v>
      </c>
      <c r="G61" s="2">
        <v>768.4</v>
      </c>
    </row>
    <row r="62" spans="1:7" x14ac:dyDescent="0.25">
      <c r="A62" s="1"/>
      <c r="B62" s="1"/>
      <c r="C62" s="1"/>
      <c r="D62" s="1"/>
      <c r="E62" s="1"/>
      <c r="F62" s="1" t="s">
        <v>61</v>
      </c>
      <c r="G62" s="2">
        <v>424.53</v>
      </c>
    </row>
    <row r="63" spans="1:7" x14ac:dyDescent="0.25">
      <c r="A63" s="1"/>
      <c r="B63" s="1"/>
      <c r="C63" s="1"/>
      <c r="D63" s="1"/>
      <c r="E63" s="1"/>
      <c r="F63" s="1" t="s">
        <v>62</v>
      </c>
      <c r="G63" s="2">
        <v>434.54</v>
      </c>
    </row>
    <row r="64" spans="1:7" ht="15.75" thickBot="1" x14ac:dyDescent="0.3">
      <c r="A64" s="1"/>
      <c r="B64" s="1"/>
      <c r="C64" s="1"/>
      <c r="D64" s="1"/>
      <c r="E64" s="1"/>
      <c r="F64" s="1" t="s">
        <v>63</v>
      </c>
      <c r="G64" s="3">
        <v>67.14</v>
      </c>
    </row>
    <row r="65" spans="1:7" x14ac:dyDescent="0.25">
      <c r="A65" s="1"/>
      <c r="B65" s="1"/>
      <c r="C65" s="1"/>
      <c r="D65" s="1"/>
      <c r="E65" s="1" t="s">
        <v>64</v>
      </c>
      <c r="F65" s="1"/>
      <c r="G65" s="2">
        <f>ROUND(SUM(G59:G64),5)</f>
        <v>9418.3700000000008</v>
      </c>
    </row>
    <row r="66" spans="1:7" x14ac:dyDescent="0.25">
      <c r="A66" s="1"/>
      <c r="B66" s="1"/>
      <c r="C66" s="1"/>
      <c r="D66" s="1"/>
      <c r="E66" s="1" t="s">
        <v>65</v>
      </c>
      <c r="F66" s="1"/>
      <c r="G66" s="2"/>
    </row>
    <row r="67" spans="1:7" x14ac:dyDescent="0.25">
      <c r="A67" s="1"/>
      <c r="B67" s="1"/>
      <c r="C67" s="1"/>
      <c r="D67" s="1"/>
      <c r="E67" s="1"/>
      <c r="F67" s="1" t="s">
        <v>66</v>
      </c>
      <c r="G67" s="2">
        <v>5412.5</v>
      </c>
    </row>
    <row r="68" spans="1:7" ht="15.75" thickBot="1" x14ac:dyDescent="0.3">
      <c r="A68" s="1"/>
      <c r="B68" s="1"/>
      <c r="C68" s="1"/>
      <c r="D68" s="1"/>
      <c r="E68" s="1"/>
      <c r="F68" s="1" t="s">
        <v>67</v>
      </c>
      <c r="G68" s="3">
        <v>8136.37</v>
      </c>
    </row>
    <row r="69" spans="1:7" x14ac:dyDescent="0.25">
      <c r="A69" s="1"/>
      <c r="B69" s="1"/>
      <c r="C69" s="1"/>
      <c r="D69" s="1"/>
      <c r="E69" s="1" t="s">
        <v>68</v>
      </c>
      <c r="F69" s="1"/>
      <c r="G69" s="2">
        <f>ROUND(SUM(G66:G68),5)</f>
        <v>13548.87</v>
      </c>
    </row>
    <row r="70" spans="1:7" x14ac:dyDescent="0.25">
      <c r="A70" s="1"/>
      <c r="B70" s="1"/>
      <c r="C70" s="1"/>
      <c r="D70" s="1"/>
      <c r="E70" s="1" t="s">
        <v>69</v>
      </c>
      <c r="F70" s="1"/>
      <c r="G70" s="2">
        <v>1000</v>
      </c>
    </row>
    <row r="71" spans="1:7" x14ac:dyDescent="0.25">
      <c r="A71" s="1"/>
      <c r="B71" s="1"/>
      <c r="C71" s="1"/>
      <c r="D71" s="1"/>
      <c r="E71" s="1" t="s">
        <v>70</v>
      </c>
      <c r="F71" s="1"/>
      <c r="G71" s="2"/>
    </row>
    <row r="72" spans="1:7" ht="15.75" thickBot="1" x14ac:dyDescent="0.3">
      <c r="A72" s="1"/>
      <c r="B72" s="1"/>
      <c r="C72" s="1"/>
      <c r="D72" s="1"/>
      <c r="E72" s="1"/>
      <c r="F72" s="1" t="s">
        <v>71</v>
      </c>
      <c r="G72" s="3">
        <v>906.61</v>
      </c>
    </row>
    <row r="73" spans="1:7" x14ac:dyDescent="0.25">
      <c r="A73" s="1"/>
      <c r="B73" s="1"/>
      <c r="C73" s="1"/>
      <c r="D73" s="1"/>
      <c r="E73" s="1" t="s">
        <v>72</v>
      </c>
      <c r="F73" s="1"/>
      <c r="G73" s="2">
        <f>ROUND(SUM(G71:G72),5)</f>
        <v>906.61</v>
      </c>
    </row>
    <row r="74" spans="1:7" x14ac:dyDescent="0.25">
      <c r="A74" s="1"/>
      <c r="B74" s="1"/>
      <c r="C74" s="1"/>
      <c r="D74" s="1"/>
      <c r="E74" s="1" t="s">
        <v>73</v>
      </c>
      <c r="F74" s="1"/>
      <c r="G74" s="2"/>
    </row>
    <row r="75" spans="1:7" ht="15.75" thickBot="1" x14ac:dyDescent="0.3">
      <c r="A75" s="1"/>
      <c r="B75" s="1"/>
      <c r="C75" s="1"/>
      <c r="D75" s="1"/>
      <c r="E75" s="1"/>
      <c r="F75" s="1" t="s">
        <v>74</v>
      </c>
      <c r="G75" s="3">
        <v>55315.85</v>
      </c>
    </row>
    <row r="76" spans="1:7" x14ac:dyDescent="0.25">
      <c r="A76" s="1"/>
      <c r="B76" s="1"/>
      <c r="C76" s="1"/>
      <c r="D76" s="1"/>
      <c r="E76" s="1" t="s">
        <v>75</v>
      </c>
      <c r="F76" s="1"/>
      <c r="G76" s="2">
        <f>ROUND(SUM(G74:G75),5)</f>
        <v>55315.85</v>
      </c>
    </row>
    <row r="77" spans="1:7" x14ac:dyDescent="0.25">
      <c r="A77" s="1"/>
      <c r="B77" s="1"/>
      <c r="C77" s="1"/>
      <c r="D77" s="1"/>
      <c r="E77" s="1" t="s">
        <v>76</v>
      </c>
      <c r="F77" s="1"/>
      <c r="G77" s="2"/>
    </row>
    <row r="78" spans="1:7" x14ac:dyDescent="0.25">
      <c r="A78" s="1"/>
      <c r="B78" s="1"/>
      <c r="C78" s="1"/>
      <c r="D78" s="1"/>
      <c r="E78" s="1"/>
      <c r="F78" s="1" t="s">
        <v>77</v>
      </c>
      <c r="G78" s="2">
        <v>20.83</v>
      </c>
    </row>
    <row r="79" spans="1:7" x14ac:dyDescent="0.25">
      <c r="A79" s="1"/>
      <c r="B79" s="1"/>
      <c r="C79" s="1"/>
      <c r="D79" s="1"/>
      <c r="E79" s="1"/>
      <c r="F79" s="1" t="s">
        <v>78</v>
      </c>
      <c r="G79" s="2">
        <v>4158.43</v>
      </c>
    </row>
    <row r="80" spans="1:7" x14ac:dyDescent="0.25">
      <c r="A80" s="1"/>
      <c r="B80" s="1"/>
      <c r="C80" s="1"/>
      <c r="D80" s="1"/>
      <c r="E80" s="1"/>
      <c r="F80" s="1" t="s">
        <v>79</v>
      </c>
      <c r="G80" s="2">
        <v>3240.04</v>
      </c>
    </row>
    <row r="81" spans="1:7" x14ac:dyDescent="0.25">
      <c r="A81" s="1"/>
      <c r="B81" s="1"/>
      <c r="C81" s="1"/>
      <c r="D81" s="1"/>
      <c r="E81" s="1"/>
      <c r="F81" s="1" t="s">
        <v>80</v>
      </c>
      <c r="G81" s="2">
        <v>0</v>
      </c>
    </row>
    <row r="82" spans="1:7" ht="15.75" thickBot="1" x14ac:dyDescent="0.3">
      <c r="A82" s="1"/>
      <c r="B82" s="1"/>
      <c r="C82" s="1"/>
      <c r="D82" s="1"/>
      <c r="E82" s="1"/>
      <c r="F82" s="1" t="s">
        <v>81</v>
      </c>
      <c r="G82" s="4">
        <v>1937.8</v>
      </c>
    </row>
    <row r="83" spans="1:7" ht="15.75" thickBot="1" x14ac:dyDescent="0.3">
      <c r="A83" s="1"/>
      <c r="B83" s="1"/>
      <c r="C83" s="1"/>
      <c r="D83" s="1"/>
      <c r="E83" s="1" t="s">
        <v>82</v>
      </c>
      <c r="F83" s="1"/>
      <c r="G83" s="5">
        <f>ROUND(SUM(G77:G82),5)</f>
        <v>9357.1</v>
      </c>
    </row>
    <row r="84" spans="1:7" ht="15.75" thickBot="1" x14ac:dyDescent="0.3">
      <c r="A84" s="1"/>
      <c r="B84" s="1"/>
      <c r="C84" s="1"/>
      <c r="D84" s="1" t="s">
        <v>83</v>
      </c>
      <c r="E84" s="1"/>
      <c r="F84" s="1"/>
      <c r="G84" s="5">
        <f>ROUND(G16+SUM(G20:G21)+SUM(G25:G27)+G32+G35+G39+SUM(G42:G43)+G46+G49+G52+G55+G58+G65+SUM(G69:G70)+G73+G76+G83,5)</f>
        <v>101614.87</v>
      </c>
    </row>
    <row r="85" spans="1:7" ht="15.75" thickBot="1" x14ac:dyDescent="0.3">
      <c r="A85" s="1"/>
      <c r="B85" s="1" t="s">
        <v>84</v>
      </c>
      <c r="C85" s="1"/>
      <c r="D85" s="1"/>
      <c r="E85" s="1"/>
      <c r="F85" s="1"/>
      <c r="G85" s="5">
        <f>ROUND(G2+G15-G84,5)</f>
        <v>-72276.92</v>
      </c>
    </row>
    <row r="86" spans="1:7" s="8" customFormat="1" ht="12" thickBot="1" x14ac:dyDescent="0.25">
      <c r="A86" s="1" t="s">
        <v>85</v>
      </c>
      <c r="B86" s="1"/>
      <c r="C86" s="1"/>
      <c r="D86" s="1"/>
      <c r="E86" s="1"/>
      <c r="F86" s="1"/>
      <c r="G86" s="7">
        <f>G85</f>
        <v>-72276.92</v>
      </c>
    </row>
    <row r="87" spans="1:7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&amp;C&amp;"Arial,Bold"&amp;12 Barton Springs Edwards Aquifer
&amp;14 Profit &amp;&amp; Loss
&amp;10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2022-01-04T01:18:41Z</cp:lastPrinted>
  <dcterms:created xsi:type="dcterms:W3CDTF">2021-11-27T19:42:14Z</dcterms:created>
  <dcterms:modified xsi:type="dcterms:W3CDTF">2022-01-04T01:18:44Z</dcterms:modified>
</cp:coreProperties>
</file>