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897E17D0-E73C-429E-AF78-71B42E847BD4}" xr6:coauthVersionLast="45" xr6:coauthVersionMax="45" xr10:uidLastSave="{00000000-0000-0000-0000-000000000000}"/>
  <bookViews>
    <workbookView xWindow="3360" yWindow="615" windowWidth="21600" windowHeight="14760" xr2:uid="{2B5E4024-DDDB-4EF0-A4B8-8DE811F7B5FE}"/>
  </bookViews>
  <sheets>
    <sheet name="Sheet1" sheetId="1" r:id="rId1"/>
  </sheets>
  <definedNames>
    <definedName name="_xlnm.Print_Area" localSheetId="0">Sheet1!$A$1:$M$61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Sheet1!$M$23,Sheet1!$M$24,Sheet1!$M$25,Sheet1!$M$26,Sheet1!$M$27,Sheet1!$M$28,Sheet1!$M$29,Sheet1!$M$30,Sheet1!$M$31,Sheet1!$M$32,Sheet1!$M$33,Sheet1!$M$34,Sheet1!$M$35,Sheet1!$M$36,Sheet1!$M$37,Sheet1!$M$38</definedName>
    <definedName name="QB_FORMULA_2" localSheetId="0" hidden="1">Sheet1!$M$39,Sheet1!$M$40,Sheet1!$M$41,Sheet1!$M$42,Sheet1!$M$43,Sheet1!$M$44,Sheet1!$M$45,Sheet1!$M$46,Sheet1!$M$47,Sheet1!$M$48,Sheet1!$M$49,Sheet1!$M$50,Sheet1!$M$51,Sheet1!$M$52,Sheet1!$M$53,Sheet1!$M$54</definedName>
    <definedName name="QB_FORMULA_3" localSheetId="0" hidden="1">Sheet1!$M$55,Sheet1!$M$56,Sheet1!$M$57,Sheet1!$K$58,Sheet1!$M$58,Sheet1!$K$59,Sheet1!$M$59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20201031</definedName>
    <definedName name="QBHEADERSONSCREEN" localSheetId="0">FALSE</definedName>
    <definedName name="QBMETADATASIZE" localSheetId="0">7582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8" i="1" l="1"/>
  <c r="K59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l="1"/>
  <c r="M57" i="1" s="1"/>
  <c r="M58" i="1" s="1"/>
  <c r="M59" i="1" s="1"/>
</calcChain>
</file>

<file path=xl/sharedStrings.xml><?xml version="1.0" encoding="utf-8"?>
<sst xmlns="http://schemas.openxmlformats.org/spreadsheetml/2006/main" count="198" uniqueCount="131">
  <si>
    <t>Type</t>
  </si>
  <si>
    <t>Date</t>
  </si>
  <si>
    <t>Num</t>
  </si>
  <si>
    <t>Name</t>
  </si>
  <si>
    <t>Memo</t>
  </si>
  <si>
    <t>Amount</t>
  </si>
  <si>
    <t>Balance</t>
  </si>
  <si>
    <t>Transfer</t>
  </si>
  <si>
    <t>Deposit</t>
  </si>
  <si>
    <t>Check</t>
  </si>
  <si>
    <t>Liability Check</t>
  </si>
  <si>
    <t>25654</t>
  </si>
  <si>
    <t>25655</t>
  </si>
  <si>
    <t>25656</t>
  </si>
  <si>
    <t>25657</t>
  </si>
  <si>
    <t>25658</t>
  </si>
  <si>
    <t>25659</t>
  </si>
  <si>
    <t>EFT</t>
  </si>
  <si>
    <t>25660</t>
  </si>
  <si>
    <t>25661</t>
  </si>
  <si>
    <t>25662</t>
  </si>
  <si>
    <t>25663</t>
  </si>
  <si>
    <t>25664</t>
  </si>
  <si>
    <t>25665</t>
  </si>
  <si>
    <t>25666</t>
  </si>
  <si>
    <t>25667</t>
  </si>
  <si>
    <t>25668</t>
  </si>
  <si>
    <t>25669</t>
  </si>
  <si>
    <t>25670</t>
  </si>
  <si>
    <t>25671</t>
  </si>
  <si>
    <t>25672</t>
  </si>
  <si>
    <t>25673</t>
  </si>
  <si>
    <t>25674</t>
  </si>
  <si>
    <t>25675</t>
  </si>
  <si>
    <t>25676</t>
  </si>
  <si>
    <t>25677</t>
  </si>
  <si>
    <t>25678</t>
  </si>
  <si>
    <t>25679</t>
  </si>
  <si>
    <t>102620</t>
  </si>
  <si>
    <t>25680</t>
  </si>
  <si>
    <t>25681</t>
  </si>
  <si>
    <t>25682</t>
  </si>
  <si>
    <t>25683</t>
  </si>
  <si>
    <t>25684</t>
  </si>
  <si>
    <t>25685</t>
  </si>
  <si>
    <t>25686</t>
  </si>
  <si>
    <t>To Print</t>
  </si>
  <si>
    <t>25687</t>
  </si>
  <si>
    <t>TAGD</t>
  </si>
  <si>
    <t>Integritek</t>
  </si>
  <si>
    <t>Unum Life Insurance Co.</t>
  </si>
  <si>
    <t>Jan-Pro of Austin</t>
  </si>
  <si>
    <t>Justin Camp</t>
  </si>
  <si>
    <t>Pye Barker Fire &amp; Safety</t>
  </si>
  <si>
    <t>Reliance Trust Company</t>
  </si>
  <si>
    <t>United States Treasury</t>
  </si>
  <si>
    <t>Travis County Clerk's Office</t>
  </si>
  <si>
    <t>TML Intergovernmental Risk Pool</t>
  </si>
  <si>
    <t>Bickerstaff</t>
  </si>
  <si>
    <t>Reserve Account</t>
  </si>
  <si>
    <t>Wellntel Inc</t>
  </si>
  <si>
    <t>SledgeLaw Group</t>
  </si>
  <si>
    <t>Montemayor Britton Bender PC</t>
  </si>
  <si>
    <t>Orsak Landscape Services</t>
  </si>
  <si>
    <t>Time Warner Cable</t>
  </si>
  <si>
    <t>Intera Incorporated</t>
  </si>
  <si>
    <t>BB&amp;T</t>
  </si>
  <si>
    <t>The Standard</t>
  </si>
  <si>
    <t>Journyx, Inc.</t>
  </si>
  <si>
    <t>City of Austin</t>
  </si>
  <si>
    <t>Office Depot, Inc.</t>
  </si>
  <si>
    <t>Barton Publications</t>
  </si>
  <si>
    <t>Sun Life Financial</t>
  </si>
  <si>
    <t>St. Stephen's Episcopal Church</t>
  </si>
  <si>
    <t>Ready Refresh by Nestle</t>
  </si>
  <si>
    <t>Exxon Mobil Business Card</t>
  </si>
  <si>
    <t>Waste Management of Texas, Inc.</t>
  </si>
  <si>
    <t>Pedernales Electric Cooperative</t>
  </si>
  <si>
    <t>C.C. Lynch And Associates, Inc.</t>
  </si>
  <si>
    <t>AFLAC</t>
  </si>
  <si>
    <t>United Healthcare</t>
  </si>
  <si>
    <t>Funds Transfer Payroll</t>
  </si>
  <si>
    <t>Annual Membership Dues</t>
  </si>
  <si>
    <t>IT, Phone, Anti-virus, Office 365</t>
  </si>
  <si>
    <t>Life Insurance Premium - October</t>
  </si>
  <si>
    <t>September Office Cleaning Services</t>
  </si>
  <si>
    <t>Expense Reimbursement - 2 Samsung Monitors</t>
  </si>
  <si>
    <t>Bi-weekly Retirement and Loan Pmt</t>
  </si>
  <si>
    <t>74-2488641</t>
  </si>
  <si>
    <t>Election Services 2020 - 50% down</t>
  </si>
  <si>
    <t>Annual Workers' Comp Insurance, E&amp;O, Liability, Property,  Auto</t>
  </si>
  <si>
    <t>Postage Replenishment</t>
  </si>
  <si>
    <t>Extreme Weather Battery</t>
  </si>
  <si>
    <t>Landscape Services</t>
  </si>
  <si>
    <t>Internet</t>
  </si>
  <si>
    <t>Litigation Support 9/1/19-9/30/20</t>
  </si>
  <si>
    <t>74-2488641 Directors</t>
  </si>
  <si>
    <t>Water Service</t>
  </si>
  <si>
    <t>Supplies</t>
  </si>
  <si>
    <t>Gap Insurance Premium - October</t>
  </si>
  <si>
    <t>Bi-weekly retirement and loan pmt</t>
  </si>
  <si>
    <t>Water Cooler Rental</t>
  </si>
  <si>
    <t>Gasoline</t>
  </si>
  <si>
    <t>Trash and Recycling Service</t>
  </si>
  <si>
    <t>Electricity</t>
  </si>
  <si>
    <t>Legal - Director Elections 2020</t>
  </si>
  <si>
    <t>Fidelity Security Life Insurance Co.</t>
  </si>
  <si>
    <t>BARTON SPRINGS EDWARDS AQUIFER CONSERVATION DISTRICT</t>
  </si>
  <si>
    <t>MONTHLY CHECK REGISTER</t>
  </si>
  <si>
    <t>October 1 - October 31, 2020</t>
  </si>
  <si>
    <t xml:space="preserve">VOID: </t>
  </si>
  <si>
    <t>Employee-paid Supplemental Insurance</t>
  </si>
  <si>
    <t>Health Insurance Premium - November</t>
  </si>
  <si>
    <t>74-2488641 Director Taxes</t>
  </si>
  <si>
    <t>Funds Transfer (to increase low balance)</t>
  </si>
  <si>
    <t>Deposit (permittee production fee payments)</t>
  </si>
  <si>
    <t>Annual Fire Extinguisher Inspection and Recharge</t>
  </si>
  <si>
    <t>Hunt Vacation Payout - Retirement</t>
  </si>
  <si>
    <t>74-2488641 (Vacation Payout Taxes)</t>
  </si>
  <si>
    <t>Funds Transfer (from Contingency to cover check below)</t>
  </si>
  <si>
    <t>Legal - General, Needmore, EP, Hays Co Voter,  Elections</t>
  </si>
  <si>
    <t>Legislative Services September 2020</t>
  </si>
  <si>
    <t>FY 2020 Annual Financial Audit - 2nd installment</t>
  </si>
  <si>
    <t>Various Credit Card Charges</t>
  </si>
  <si>
    <t>Election Ad - Director Precinct 4</t>
  </si>
  <si>
    <t>Retirement Plan Administration (July-September 2020)</t>
  </si>
  <si>
    <t>74-2488641 Payroll Taxes</t>
  </si>
  <si>
    <t>Dental Insurance Premium - November 2020</t>
  </si>
  <si>
    <t>Signature Meter/Modem/12-month Cell Service Data Plan</t>
  </si>
  <si>
    <t>Refunded overpayment</t>
  </si>
  <si>
    <t>Annual Timekeeping Services (Nov 2019-Nov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</si>
</sst>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NumberFormat="1"/>
    <xf numFmtId="49" fontId="6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NumberFormat="1" applyFont="1"/>
    <xf numFmtId="0" fontId="7" fillId="0" borderId="0" xfId="0" applyFont="1"/>
    <xf numFmtId="0" fontId="7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171450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732DCB5-07D4-47D8-9C55-94314B3004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171450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7D93944-CD74-4620-B89C-A54D58A808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96A06-4837-4A42-87E3-DE9FE17BDF19}">
  <sheetPr codeName="Sheet1"/>
  <dimension ref="A1:M62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P35" sqref="P35"/>
    </sheetView>
  </sheetViews>
  <sheetFormatPr defaultRowHeight="15" x14ac:dyDescent="0.25"/>
  <cols>
    <col min="1" max="1" width="10.28515625" style="12" customWidth="1"/>
    <col min="2" max="2" width="0.85546875" style="12" customWidth="1"/>
    <col min="3" max="3" width="9" style="12" customWidth="1"/>
    <col min="4" max="4" width="1" style="12" customWidth="1"/>
    <col min="5" max="5" width="7.5703125" style="12" customWidth="1"/>
    <col min="6" max="6" width="0.7109375" style="12" customWidth="1"/>
    <col min="7" max="7" width="26" style="12" customWidth="1"/>
    <col min="8" max="8" width="1.28515625" style="12" customWidth="1"/>
    <col min="9" max="9" width="44.7109375" style="12" customWidth="1"/>
    <col min="10" max="10" width="1" style="12" customWidth="1"/>
    <col min="11" max="11" width="9.7109375" style="12" bestFit="1" customWidth="1"/>
    <col min="12" max="12" width="1.140625" style="12" customWidth="1"/>
    <col min="13" max="13" width="10.140625" style="12" bestFit="1" customWidth="1"/>
  </cols>
  <sheetData>
    <row r="1" spans="1:13" s="21" customFormat="1" ht="22.5" customHeight="1" x14ac:dyDescent="0.25">
      <c r="A1" s="19" t="s">
        <v>107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24" customFormat="1" ht="21.75" customHeight="1" x14ac:dyDescent="0.25">
      <c r="A2" s="22" t="s">
        <v>108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24" customFormat="1" ht="20.25" customHeight="1" x14ac:dyDescent="0.25">
      <c r="A3" s="25" t="s">
        <v>109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3" customHeight="1" x14ac:dyDescent="0.25"/>
    <row r="5" spans="1:13" s="11" customFormat="1" ht="15" customHeight="1" thickBot="1" x14ac:dyDescent="0.3">
      <c r="A5" s="13" t="s">
        <v>0</v>
      </c>
      <c r="B5" s="14"/>
      <c r="C5" s="13" t="s">
        <v>1</v>
      </c>
      <c r="D5" s="14"/>
      <c r="E5" s="13" t="s">
        <v>2</v>
      </c>
      <c r="F5" s="14"/>
      <c r="G5" s="13" t="s">
        <v>3</v>
      </c>
      <c r="H5" s="14"/>
      <c r="I5" s="13" t="s">
        <v>4</v>
      </c>
      <c r="J5" s="14"/>
      <c r="K5" s="13" t="s">
        <v>5</v>
      </c>
      <c r="L5" s="14"/>
      <c r="M5" s="13" t="s">
        <v>6</v>
      </c>
    </row>
    <row r="6" spans="1:13" s="15" customFormat="1" ht="19.5" customHeight="1" thickTop="1" x14ac:dyDescent="0.2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31013.15</v>
      </c>
    </row>
    <row r="7" spans="1:13" s="15" customFormat="1" ht="19.5" customHeight="1" x14ac:dyDescent="0.2">
      <c r="A7" s="4" t="s">
        <v>7</v>
      </c>
      <c r="B7" s="4"/>
      <c r="C7" s="5">
        <v>44105</v>
      </c>
      <c r="D7" s="4"/>
      <c r="E7" s="4"/>
      <c r="F7" s="4"/>
      <c r="G7" s="4"/>
      <c r="H7" s="4"/>
      <c r="I7" s="4" t="s">
        <v>81</v>
      </c>
      <c r="J7" s="4"/>
      <c r="K7" s="6">
        <v>-23000</v>
      </c>
      <c r="L7" s="4"/>
      <c r="M7" s="6">
        <f>ROUND(M6+K7,5)</f>
        <v>8013.15</v>
      </c>
    </row>
    <row r="8" spans="1:13" s="15" customFormat="1" ht="19.5" customHeight="1" x14ac:dyDescent="0.2">
      <c r="A8" s="4" t="s">
        <v>7</v>
      </c>
      <c r="B8" s="4"/>
      <c r="C8" s="5">
        <v>44105</v>
      </c>
      <c r="D8" s="4"/>
      <c r="E8" s="4"/>
      <c r="F8" s="4"/>
      <c r="G8" s="4"/>
      <c r="H8" s="4"/>
      <c r="I8" s="4" t="s">
        <v>114</v>
      </c>
      <c r="J8" s="4"/>
      <c r="K8" s="6">
        <v>60000</v>
      </c>
      <c r="L8" s="4"/>
      <c r="M8" s="6">
        <f>ROUND(M7+K8,5)</f>
        <v>68013.149999999994</v>
      </c>
    </row>
    <row r="9" spans="1:13" s="15" customFormat="1" ht="19.5" customHeight="1" x14ac:dyDescent="0.2">
      <c r="A9" s="4" t="s">
        <v>8</v>
      </c>
      <c r="B9" s="4"/>
      <c r="C9" s="5">
        <v>44106</v>
      </c>
      <c r="D9" s="4"/>
      <c r="E9" s="4"/>
      <c r="F9" s="4"/>
      <c r="G9" s="4"/>
      <c r="H9" s="4"/>
      <c r="I9" s="4" t="s">
        <v>115</v>
      </c>
      <c r="J9" s="4"/>
      <c r="K9" s="6">
        <v>30242.31</v>
      </c>
      <c r="L9" s="4"/>
      <c r="M9" s="6">
        <f>ROUND(M8+K9,5)</f>
        <v>98255.46</v>
      </c>
    </row>
    <row r="10" spans="1:13" s="15" customFormat="1" ht="19.5" customHeight="1" x14ac:dyDescent="0.2">
      <c r="A10" s="4" t="s">
        <v>9</v>
      </c>
      <c r="B10" s="4"/>
      <c r="C10" s="5">
        <v>44110</v>
      </c>
      <c r="D10" s="4"/>
      <c r="E10" s="4" t="s">
        <v>11</v>
      </c>
      <c r="F10" s="4"/>
      <c r="G10" s="4" t="s">
        <v>48</v>
      </c>
      <c r="H10" s="4"/>
      <c r="I10" s="4" t="s">
        <v>82</v>
      </c>
      <c r="J10" s="4"/>
      <c r="K10" s="6">
        <v>-2170</v>
      </c>
      <c r="L10" s="4"/>
      <c r="M10" s="6">
        <f>ROUND(M9+K10,5)</f>
        <v>96085.46</v>
      </c>
    </row>
    <row r="11" spans="1:13" s="15" customFormat="1" ht="19.5" customHeight="1" x14ac:dyDescent="0.2">
      <c r="A11" s="4" t="s">
        <v>9</v>
      </c>
      <c r="B11" s="4"/>
      <c r="C11" s="5">
        <v>44110</v>
      </c>
      <c r="D11" s="4"/>
      <c r="E11" s="4" t="s">
        <v>12</v>
      </c>
      <c r="F11" s="4"/>
      <c r="G11" s="4" t="s">
        <v>49</v>
      </c>
      <c r="H11" s="4"/>
      <c r="I11" s="4" t="s">
        <v>83</v>
      </c>
      <c r="J11" s="4"/>
      <c r="K11" s="6">
        <v>-1756.74</v>
      </c>
      <c r="L11" s="4"/>
      <c r="M11" s="6">
        <f>ROUND(M10+K11,5)</f>
        <v>94328.72</v>
      </c>
    </row>
    <row r="12" spans="1:13" s="15" customFormat="1" ht="19.5" customHeight="1" x14ac:dyDescent="0.2">
      <c r="A12" s="4" t="s">
        <v>9</v>
      </c>
      <c r="B12" s="4"/>
      <c r="C12" s="5">
        <v>44110</v>
      </c>
      <c r="D12" s="4"/>
      <c r="E12" s="4" t="s">
        <v>13</v>
      </c>
      <c r="F12" s="4"/>
      <c r="G12" s="4" t="s">
        <v>50</v>
      </c>
      <c r="H12" s="4"/>
      <c r="I12" s="4" t="s">
        <v>84</v>
      </c>
      <c r="J12" s="4"/>
      <c r="K12" s="6">
        <v>-1010.82</v>
      </c>
      <c r="L12" s="4"/>
      <c r="M12" s="6">
        <f>ROUND(M11+K12,5)</f>
        <v>93317.9</v>
      </c>
    </row>
    <row r="13" spans="1:13" s="15" customFormat="1" ht="19.5" customHeight="1" x14ac:dyDescent="0.2">
      <c r="A13" s="4" t="s">
        <v>9</v>
      </c>
      <c r="B13" s="4"/>
      <c r="C13" s="5">
        <v>44110</v>
      </c>
      <c r="D13" s="4"/>
      <c r="E13" s="4" t="s">
        <v>14</v>
      </c>
      <c r="F13" s="4"/>
      <c r="G13" s="4" t="s">
        <v>51</v>
      </c>
      <c r="H13" s="4"/>
      <c r="I13" s="4" t="s">
        <v>85</v>
      </c>
      <c r="J13" s="4"/>
      <c r="K13" s="6">
        <v>-260</v>
      </c>
      <c r="L13" s="4"/>
      <c r="M13" s="6">
        <f>ROUND(M12+K13,5)</f>
        <v>93057.9</v>
      </c>
    </row>
    <row r="14" spans="1:13" s="15" customFormat="1" ht="19.5" customHeight="1" x14ac:dyDescent="0.2">
      <c r="A14" s="4" t="s">
        <v>9</v>
      </c>
      <c r="B14" s="4"/>
      <c r="C14" s="5">
        <v>44110</v>
      </c>
      <c r="D14" s="4"/>
      <c r="E14" s="4" t="s">
        <v>15</v>
      </c>
      <c r="F14" s="4"/>
      <c r="G14" s="4" t="s">
        <v>52</v>
      </c>
      <c r="H14" s="4"/>
      <c r="I14" s="4" t="s">
        <v>86</v>
      </c>
      <c r="J14" s="4"/>
      <c r="K14" s="6">
        <v>-100</v>
      </c>
      <c r="L14" s="4"/>
      <c r="M14" s="6">
        <f>ROUND(M13+K14,5)</f>
        <v>92957.9</v>
      </c>
    </row>
    <row r="15" spans="1:13" s="15" customFormat="1" ht="19.5" customHeight="1" x14ac:dyDescent="0.2">
      <c r="A15" s="4" t="s">
        <v>9</v>
      </c>
      <c r="B15" s="4"/>
      <c r="C15" s="5">
        <v>44110</v>
      </c>
      <c r="D15" s="4"/>
      <c r="E15" s="4" t="s">
        <v>16</v>
      </c>
      <c r="F15" s="4"/>
      <c r="G15" s="4" t="s">
        <v>53</v>
      </c>
      <c r="H15" s="4"/>
      <c r="I15" s="4" t="s">
        <v>116</v>
      </c>
      <c r="J15" s="4"/>
      <c r="K15" s="6">
        <v>-199.18</v>
      </c>
      <c r="L15" s="4"/>
      <c r="M15" s="6">
        <f>ROUND(M14+K15,5)</f>
        <v>92758.720000000001</v>
      </c>
    </row>
    <row r="16" spans="1:13" s="15" customFormat="1" ht="19.5" customHeight="1" x14ac:dyDescent="0.2">
      <c r="A16" s="4" t="s">
        <v>10</v>
      </c>
      <c r="B16" s="4"/>
      <c r="C16" s="5">
        <v>44112</v>
      </c>
      <c r="D16" s="4"/>
      <c r="E16" s="4" t="s">
        <v>17</v>
      </c>
      <c r="F16" s="4"/>
      <c r="G16" s="4" t="s">
        <v>54</v>
      </c>
      <c r="H16" s="4"/>
      <c r="I16" s="4" t="s">
        <v>87</v>
      </c>
      <c r="J16" s="4"/>
      <c r="K16" s="6">
        <v>-4726.28</v>
      </c>
      <c r="L16" s="4"/>
      <c r="M16" s="6">
        <f>ROUND(M15+K16,5)</f>
        <v>88032.44</v>
      </c>
    </row>
    <row r="17" spans="1:13" s="15" customFormat="1" ht="19.5" customHeight="1" x14ac:dyDescent="0.2">
      <c r="A17" s="4" t="s">
        <v>10</v>
      </c>
      <c r="B17" s="4"/>
      <c r="C17" s="5">
        <v>44112</v>
      </c>
      <c r="D17" s="4"/>
      <c r="E17" s="4" t="s">
        <v>17</v>
      </c>
      <c r="F17" s="4"/>
      <c r="G17" s="4" t="s">
        <v>55</v>
      </c>
      <c r="H17" s="4"/>
      <c r="I17" s="4" t="s">
        <v>88</v>
      </c>
      <c r="J17" s="4"/>
      <c r="K17" s="6">
        <v>-7779.93</v>
      </c>
      <c r="L17" s="4"/>
      <c r="M17" s="6">
        <f>ROUND(M16+K17,5)</f>
        <v>80252.509999999995</v>
      </c>
    </row>
    <row r="18" spans="1:13" s="15" customFormat="1" ht="19.5" customHeight="1" x14ac:dyDescent="0.2">
      <c r="A18" s="4" t="s">
        <v>10</v>
      </c>
      <c r="B18" s="4"/>
      <c r="C18" s="5">
        <v>44113</v>
      </c>
      <c r="D18" s="4"/>
      <c r="E18" s="4" t="s">
        <v>17</v>
      </c>
      <c r="F18" s="4"/>
      <c r="G18" s="4" t="s">
        <v>54</v>
      </c>
      <c r="H18" s="4"/>
      <c r="I18" s="4" t="s">
        <v>117</v>
      </c>
      <c r="J18" s="4"/>
      <c r="K18" s="6">
        <v>-292.77999999999997</v>
      </c>
      <c r="L18" s="4"/>
      <c r="M18" s="6">
        <f>ROUND(M17+K18,5)</f>
        <v>79959.73</v>
      </c>
    </row>
    <row r="19" spans="1:13" s="15" customFormat="1" ht="19.5" customHeight="1" x14ac:dyDescent="0.2">
      <c r="A19" s="4" t="s">
        <v>10</v>
      </c>
      <c r="B19" s="4"/>
      <c r="C19" s="5">
        <v>44113</v>
      </c>
      <c r="D19" s="4"/>
      <c r="E19" s="4" t="s">
        <v>17</v>
      </c>
      <c r="F19" s="4"/>
      <c r="G19" s="4" t="s">
        <v>55</v>
      </c>
      <c r="H19" s="4"/>
      <c r="I19" s="4" t="s">
        <v>118</v>
      </c>
      <c r="J19" s="4"/>
      <c r="K19" s="6">
        <v>-425.66</v>
      </c>
      <c r="L19" s="4"/>
      <c r="M19" s="6">
        <f>ROUND(M18+K19,5)</f>
        <v>79534.070000000007</v>
      </c>
    </row>
    <row r="20" spans="1:13" s="15" customFormat="1" ht="19.5" customHeight="1" x14ac:dyDescent="0.2">
      <c r="A20" s="4" t="s">
        <v>7</v>
      </c>
      <c r="B20" s="4"/>
      <c r="C20" s="5">
        <v>44113</v>
      </c>
      <c r="D20" s="4"/>
      <c r="E20" s="4"/>
      <c r="F20" s="4"/>
      <c r="G20" s="4"/>
      <c r="H20" s="4"/>
      <c r="I20" s="4" t="s">
        <v>119</v>
      </c>
      <c r="J20" s="4"/>
      <c r="K20" s="6">
        <v>94000</v>
      </c>
      <c r="L20" s="4"/>
      <c r="M20" s="6">
        <f>ROUND(M19+K20,5)</f>
        <v>173534.07</v>
      </c>
    </row>
    <row r="21" spans="1:13" s="15" customFormat="1" ht="19.5" customHeight="1" x14ac:dyDescent="0.2">
      <c r="A21" s="4" t="s">
        <v>9</v>
      </c>
      <c r="B21" s="4"/>
      <c r="C21" s="5">
        <v>44116</v>
      </c>
      <c r="D21" s="4"/>
      <c r="E21" s="4" t="s">
        <v>18</v>
      </c>
      <c r="F21" s="4"/>
      <c r="G21" s="4" t="s">
        <v>56</v>
      </c>
      <c r="H21" s="4"/>
      <c r="I21" s="4" t="s">
        <v>89</v>
      </c>
      <c r="J21" s="4"/>
      <c r="K21" s="6">
        <v>-93635.66</v>
      </c>
      <c r="L21" s="4"/>
      <c r="M21" s="6">
        <f>ROUND(M20+K21,5)</f>
        <v>79898.41</v>
      </c>
    </row>
    <row r="22" spans="1:13" s="15" customFormat="1" ht="19.5" customHeight="1" x14ac:dyDescent="0.2">
      <c r="A22" s="4" t="s">
        <v>9</v>
      </c>
      <c r="B22" s="4"/>
      <c r="C22" s="5">
        <v>44117</v>
      </c>
      <c r="D22" s="4"/>
      <c r="E22" s="4" t="s">
        <v>19</v>
      </c>
      <c r="F22" s="4"/>
      <c r="G22" s="4" t="s">
        <v>57</v>
      </c>
      <c r="H22" s="4"/>
      <c r="I22" s="4" t="s">
        <v>90</v>
      </c>
      <c r="J22" s="4"/>
      <c r="K22" s="6">
        <v>-8726.68</v>
      </c>
      <c r="L22" s="4"/>
      <c r="M22" s="6">
        <f>ROUND(M21+K22,5)</f>
        <v>71171.73</v>
      </c>
    </row>
    <row r="23" spans="1:13" s="15" customFormat="1" ht="19.5" customHeight="1" x14ac:dyDescent="0.2">
      <c r="A23" s="4" t="s">
        <v>9</v>
      </c>
      <c r="B23" s="4"/>
      <c r="C23" s="5">
        <v>44117</v>
      </c>
      <c r="D23" s="4"/>
      <c r="E23" s="4" t="s">
        <v>20</v>
      </c>
      <c r="F23" s="4"/>
      <c r="G23" s="4" t="s">
        <v>58</v>
      </c>
      <c r="H23" s="4"/>
      <c r="I23" s="4" t="s">
        <v>120</v>
      </c>
      <c r="J23" s="4"/>
      <c r="K23" s="6">
        <v>-6622</v>
      </c>
      <c r="L23" s="4"/>
      <c r="M23" s="6">
        <f>ROUND(M22+K23,5)</f>
        <v>64549.73</v>
      </c>
    </row>
    <row r="24" spans="1:13" s="15" customFormat="1" ht="19.5" customHeight="1" x14ac:dyDescent="0.2">
      <c r="A24" s="4" t="s">
        <v>9</v>
      </c>
      <c r="B24" s="4"/>
      <c r="C24" s="5">
        <v>44117</v>
      </c>
      <c r="D24" s="4"/>
      <c r="E24" s="4" t="s">
        <v>21</v>
      </c>
      <c r="F24" s="4"/>
      <c r="G24" s="4" t="s">
        <v>59</v>
      </c>
      <c r="H24" s="4"/>
      <c r="I24" s="4" t="s">
        <v>91</v>
      </c>
      <c r="J24" s="4"/>
      <c r="K24" s="6">
        <v>-300</v>
      </c>
      <c r="L24" s="4"/>
      <c r="M24" s="6">
        <f>ROUND(M23+K24,5)</f>
        <v>64249.73</v>
      </c>
    </row>
    <row r="25" spans="1:13" s="15" customFormat="1" ht="19.5" customHeight="1" x14ac:dyDescent="0.2">
      <c r="A25" s="4" t="s">
        <v>9</v>
      </c>
      <c r="B25" s="4"/>
      <c r="C25" s="5">
        <v>44117</v>
      </c>
      <c r="D25" s="4"/>
      <c r="E25" s="4" t="s">
        <v>22</v>
      </c>
      <c r="F25" s="4"/>
      <c r="G25" s="4" t="s">
        <v>60</v>
      </c>
      <c r="H25" s="4"/>
      <c r="I25" s="4" t="s">
        <v>92</v>
      </c>
      <c r="J25" s="4"/>
      <c r="K25" s="6">
        <v>-205</v>
      </c>
      <c r="L25" s="4"/>
      <c r="M25" s="6">
        <f>ROUND(M24+K25,5)</f>
        <v>64044.73</v>
      </c>
    </row>
    <row r="26" spans="1:13" s="15" customFormat="1" ht="19.5" customHeight="1" x14ac:dyDescent="0.2">
      <c r="A26" s="4" t="s">
        <v>9</v>
      </c>
      <c r="B26" s="4"/>
      <c r="C26" s="5">
        <v>44117</v>
      </c>
      <c r="D26" s="4"/>
      <c r="E26" s="4" t="s">
        <v>23</v>
      </c>
      <c r="F26" s="4"/>
      <c r="G26" s="4" t="s">
        <v>61</v>
      </c>
      <c r="H26" s="4"/>
      <c r="I26" s="4" t="s">
        <v>121</v>
      </c>
      <c r="J26" s="4"/>
      <c r="K26" s="6">
        <v>-1000</v>
      </c>
      <c r="L26" s="4"/>
      <c r="M26" s="6">
        <f>ROUND(M25+K26,5)</f>
        <v>63044.73</v>
      </c>
    </row>
    <row r="27" spans="1:13" s="15" customFormat="1" ht="19.5" customHeight="1" x14ac:dyDescent="0.2">
      <c r="A27" s="4" t="s">
        <v>9</v>
      </c>
      <c r="B27" s="4"/>
      <c r="C27" s="5">
        <v>44117</v>
      </c>
      <c r="D27" s="4"/>
      <c r="E27" s="4" t="s">
        <v>24</v>
      </c>
      <c r="F27" s="4"/>
      <c r="G27" s="4" t="s">
        <v>62</v>
      </c>
      <c r="H27" s="4"/>
      <c r="I27" s="4" t="s">
        <v>122</v>
      </c>
      <c r="J27" s="4"/>
      <c r="K27" s="6">
        <v>-2500</v>
      </c>
      <c r="L27" s="4"/>
      <c r="M27" s="6">
        <f>ROUND(M26+K27,5)</f>
        <v>60544.73</v>
      </c>
    </row>
    <row r="28" spans="1:13" s="15" customFormat="1" ht="19.5" customHeight="1" x14ac:dyDescent="0.2">
      <c r="A28" s="4" t="s">
        <v>9</v>
      </c>
      <c r="B28" s="4"/>
      <c r="C28" s="5">
        <v>44117</v>
      </c>
      <c r="D28" s="4"/>
      <c r="E28" s="4" t="s">
        <v>25</v>
      </c>
      <c r="F28" s="4"/>
      <c r="G28" s="4" t="s">
        <v>63</v>
      </c>
      <c r="H28" s="4"/>
      <c r="I28" s="4" t="s">
        <v>93</v>
      </c>
      <c r="J28" s="4"/>
      <c r="K28" s="6">
        <v>-65</v>
      </c>
      <c r="L28" s="4"/>
      <c r="M28" s="6">
        <f>ROUND(M27+K28,5)</f>
        <v>60479.73</v>
      </c>
    </row>
    <row r="29" spans="1:13" s="15" customFormat="1" ht="19.5" customHeight="1" x14ac:dyDescent="0.2">
      <c r="A29" s="4" t="s">
        <v>9</v>
      </c>
      <c r="B29" s="4"/>
      <c r="C29" s="5">
        <v>44117</v>
      </c>
      <c r="D29" s="4"/>
      <c r="E29" s="4" t="s">
        <v>26</v>
      </c>
      <c r="F29" s="4"/>
      <c r="G29" s="4" t="s">
        <v>64</v>
      </c>
      <c r="H29" s="4"/>
      <c r="I29" s="4" t="s">
        <v>94</v>
      </c>
      <c r="J29" s="4"/>
      <c r="K29" s="6">
        <v>-145.11000000000001</v>
      </c>
      <c r="L29" s="4"/>
      <c r="M29" s="6">
        <f>ROUND(M28+K29,5)</f>
        <v>60334.62</v>
      </c>
    </row>
    <row r="30" spans="1:13" s="15" customFormat="1" ht="19.5" customHeight="1" x14ac:dyDescent="0.2">
      <c r="A30" s="4" t="s">
        <v>9</v>
      </c>
      <c r="B30" s="4"/>
      <c r="C30" s="5">
        <v>44117</v>
      </c>
      <c r="D30" s="4"/>
      <c r="E30" s="4" t="s">
        <v>27</v>
      </c>
      <c r="F30" s="4"/>
      <c r="G30" s="4" t="s">
        <v>65</v>
      </c>
      <c r="H30" s="4"/>
      <c r="I30" s="4" t="s">
        <v>95</v>
      </c>
      <c r="J30" s="4"/>
      <c r="K30" s="6">
        <v>-796.5</v>
      </c>
      <c r="L30" s="4"/>
      <c r="M30" s="6">
        <f>ROUND(M29+K30,5)</f>
        <v>59538.12</v>
      </c>
    </row>
    <row r="31" spans="1:13" s="15" customFormat="1" ht="19.5" customHeight="1" x14ac:dyDescent="0.2">
      <c r="A31" s="4" t="s">
        <v>9</v>
      </c>
      <c r="B31" s="4"/>
      <c r="C31" s="5">
        <v>44117</v>
      </c>
      <c r="D31" s="4"/>
      <c r="E31" s="4" t="s">
        <v>28</v>
      </c>
      <c r="F31" s="4"/>
      <c r="G31" s="4" t="s">
        <v>66</v>
      </c>
      <c r="H31" s="4"/>
      <c r="I31" s="4" t="s">
        <v>123</v>
      </c>
      <c r="J31" s="4"/>
      <c r="K31" s="6">
        <v>-631.64</v>
      </c>
      <c r="L31" s="4"/>
      <c r="M31" s="6">
        <f>ROUND(M30+K31,5)</f>
        <v>58906.48</v>
      </c>
    </row>
    <row r="32" spans="1:13" s="15" customFormat="1" ht="19.5" customHeight="1" x14ac:dyDescent="0.2">
      <c r="A32" s="4" t="s">
        <v>7</v>
      </c>
      <c r="B32" s="4"/>
      <c r="C32" s="5">
        <v>44119</v>
      </c>
      <c r="D32" s="4"/>
      <c r="E32" s="4"/>
      <c r="F32" s="4"/>
      <c r="G32" s="4"/>
      <c r="H32" s="4"/>
      <c r="I32" s="4" t="s">
        <v>81</v>
      </c>
      <c r="J32" s="4"/>
      <c r="K32" s="6">
        <v>-21000</v>
      </c>
      <c r="L32" s="4"/>
      <c r="M32" s="6">
        <f>ROUND(M31+K32,5)</f>
        <v>37906.480000000003</v>
      </c>
    </row>
    <row r="33" spans="1:13" s="15" customFormat="1" ht="19.5" customHeight="1" x14ac:dyDescent="0.2">
      <c r="A33" s="4" t="s">
        <v>8</v>
      </c>
      <c r="B33" s="4"/>
      <c r="C33" s="5">
        <v>44120</v>
      </c>
      <c r="D33" s="4"/>
      <c r="E33" s="4"/>
      <c r="F33" s="4"/>
      <c r="G33" s="4"/>
      <c r="H33" s="4"/>
      <c r="I33" s="4" t="s">
        <v>8</v>
      </c>
      <c r="J33" s="4"/>
      <c r="K33" s="6">
        <v>20417.88</v>
      </c>
      <c r="L33" s="4"/>
      <c r="M33" s="6">
        <f>ROUND(M32+K33,5)</f>
        <v>58324.36</v>
      </c>
    </row>
    <row r="34" spans="1:13" s="15" customFormat="1" ht="19.5" customHeight="1" x14ac:dyDescent="0.2">
      <c r="A34" s="4" t="s">
        <v>10</v>
      </c>
      <c r="B34" s="4"/>
      <c r="C34" s="5">
        <v>44123</v>
      </c>
      <c r="D34" s="4"/>
      <c r="E34" s="4" t="s">
        <v>17</v>
      </c>
      <c r="F34" s="4"/>
      <c r="G34" s="4" t="s">
        <v>55</v>
      </c>
      <c r="H34" s="4"/>
      <c r="I34" s="4" t="s">
        <v>96</v>
      </c>
      <c r="J34" s="4"/>
      <c r="K34" s="6">
        <v>-229.5</v>
      </c>
      <c r="L34" s="4"/>
      <c r="M34" s="6">
        <f>ROUND(M33+K34,5)</f>
        <v>58094.86</v>
      </c>
    </row>
    <row r="35" spans="1:13" s="15" customFormat="1" ht="19.5" customHeight="1" x14ac:dyDescent="0.2">
      <c r="A35" s="4" t="s">
        <v>9</v>
      </c>
      <c r="B35" s="4"/>
      <c r="C35" s="5">
        <v>44124</v>
      </c>
      <c r="D35" s="4"/>
      <c r="E35" s="4" t="s">
        <v>29</v>
      </c>
      <c r="F35" s="4"/>
      <c r="G35" s="4" t="s">
        <v>67</v>
      </c>
      <c r="H35" s="4"/>
      <c r="I35" s="4" t="s">
        <v>125</v>
      </c>
      <c r="J35" s="4"/>
      <c r="K35" s="6">
        <v>-6452.88</v>
      </c>
      <c r="L35" s="4"/>
      <c r="M35" s="6">
        <f>ROUND(M34+K35,5)</f>
        <v>51641.98</v>
      </c>
    </row>
    <row r="36" spans="1:13" s="15" customFormat="1" ht="19.5" customHeight="1" x14ac:dyDescent="0.2">
      <c r="A36" s="4" t="s">
        <v>9</v>
      </c>
      <c r="B36" s="4"/>
      <c r="C36" s="5">
        <v>44124</v>
      </c>
      <c r="D36" s="4"/>
      <c r="E36" s="4" t="s">
        <v>30</v>
      </c>
      <c r="F36" s="4"/>
      <c r="G36" s="4" t="s">
        <v>68</v>
      </c>
      <c r="H36" s="4"/>
      <c r="I36" s="4" t="s">
        <v>130</v>
      </c>
      <c r="J36" s="4"/>
      <c r="K36" s="6">
        <v>-3871.2</v>
      </c>
      <c r="L36" s="4"/>
      <c r="M36" s="6">
        <f>ROUND(M35+K36,5)</f>
        <v>47770.78</v>
      </c>
    </row>
    <row r="37" spans="1:13" s="15" customFormat="1" ht="19.5" customHeight="1" x14ac:dyDescent="0.2">
      <c r="A37" s="4" t="s">
        <v>9</v>
      </c>
      <c r="B37" s="4"/>
      <c r="C37" s="5">
        <v>44124</v>
      </c>
      <c r="D37" s="4"/>
      <c r="E37" s="4" t="s">
        <v>31</v>
      </c>
      <c r="F37" s="4"/>
      <c r="G37" s="4" t="s">
        <v>69</v>
      </c>
      <c r="H37" s="4"/>
      <c r="I37" s="4" t="s">
        <v>97</v>
      </c>
      <c r="J37" s="4"/>
      <c r="K37" s="6">
        <v>-18.940000000000001</v>
      </c>
      <c r="L37" s="4"/>
      <c r="M37" s="6">
        <f>ROUND(M36+K37,5)</f>
        <v>47751.839999999997</v>
      </c>
    </row>
    <row r="38" spans="1:13" s="15" customFormat="1" ht="19.5" customHeight="1" x14ac:dyDescent="0.2">
      <c r="A38" s="4" t="s">
        <v>9</v>
      </c>
      <c r="B38" s="4"/>
      <c r="C38" s="5">
        <v>44124</v>
      </c>
      <c r="D38" s="4"/>
      <c r="E38" s="4" t="s">
        <v>32</v>
      </c>
      <c r="F38" s="4"/>
      <c r="G38" s="4" t="s">
        <v>70</v>
      </c>
      <c r="H38" s="4"/>
      <c r="I38" s="4" t="s">
        <v>98</v>
      </c>
      <c r="J38" s="4"/>
      <c r="K38" s="6">
        <v>-136.94999999999999</v>
      </c>
      <c r="L38" s="4"/>
      <c r="M38" s="6">
        <f>ROUND(M37+K38,5)</f>
        <v>47614.89</v>
      </c>
    </row>
    <row r="39" spans="1:13" s="15" customFormat="1" ht="19.5" customHeight="1" x14ac:dyDescent="0.2">
      <c r="A39" s="4" t="s">
        <v>9</v>
      </c>
      <c r="B39" s="4"/>
      <c r="C39" s="5">
        <v>44124</v>
      </c>
      <c r="D39" s="4"/>
      <c r="E39" s="4" t="s">
        <v>33</v>
      </c>
      <c r="F39" s="4"/>
      <c r="G39" s="4" t="s">
        <v>71</v>
      </c>
      <c r="H39" s="4"/>
      <c r="I39" s="4" t="s">
        <v>124</v>
      </c>
      <c r="J39" s="4"/>
      <c r="K39" s="6">
        <v>-323</v>
      </c>
      <c r="L39" s="4"/>
      <c r="M39" s="6">
        <f>ROUND(M38+K39,5)</f>
        <v>47291.89</v>
      </c>
    </row>
    <row r="40" spans="1:13" s="15" customFormat="1" ht="19.5" customHeight="1" x14ac:dyDescent="0.2">
      <c r="A40" s="4" t="s">
        <v>9</v>
      </c>
      <c r="B40" s="4"/>
      <c r="C40" s="5">
        <v>44124</v>
      </c>
      <c r="D40" s="4"/>
      <c r="E40" s="4" t="s">
        <v>34</v>
      </c>
      <c r="F40" s="4"/>
      <c r="G40" s="4" t="s">
        <v>106</v>
      </c>
      <c r="H40" s="4"/>
      <c r="I40" s="4" t="s">
        <v>99</v>
      </c>
      <c r="J40" s="4"/>
      <c r="K40" s="6">
        <v>-662.49</v>
      </c>
      <c r="L40" s="4"/>
      <c r="M40" s="6">
        <f>ROUND(M39+K40,5)</f>
        <v>46629.4</v>
      </c>
    </row>
    <row r="41" spans="1:13" s="15" customFormat="1" ht="19.5" customHeight="1" x14ac:dyDescent="0.2">
      <c r="A41" s="4" t="s">
        <v>9</v>
      </c>
      <c r="B41" s="4"/>
      <c r="C41" s="5">
        <v>44124</v>
      </c>
      <c r="D41" s="4"/>
      <c r="E41" s="4" t="s">
        <v>35</v>
      </c>
      <c r="F41" s="4"/>
      <c r="G41" s="4" t="s">
        <v>63</v>
      </c>
      <c r="H41" s="4"/>
      <c r="I41" s="4" t="s">
        <v>93</v>
      </c>
      <c r="J41" s="4"/>
      <c r="K41" s="6">
        <v>-150</v>
      </c>
      <c r="L41" s="4"/>
      <c r="M41" s="6">
        <f>ROUND(M40+K41,5)</f>
        <v>46479.4</v>
      </c>
    </row>
    <row r="42" spans="1:13" s="15" customFormat="1" ht="19.5" customHeight="1" x14ac:dyDescent="0.2">
      <c r="A42" s="4" t="s">
        <v>10</v>
      </c>
      <c r="B42" s="4"/>
      <c r="C42" s="5">
        <v>44126</v>
      </c>
      <c r="D42" s="4"/>
      <c r="E42" s="4" t="s">
        <v>17</v>
      </c>
      <c r="F42" s="4"/>
      <c r="G42" s="4" t="s">
        <v>54</v>
      </c>
      <c r="H42" s="4"/>
      <c r="I42" s="4" t="s">
        <v>100</v>
      </c>
      <c r="J42" s="4"/>
      <c r="K42" s="6">
        <v>-4200.26</v>
      </c>
      <c r="L42" s="4"/>
      <c r="M42" s="6">
        <f>ROUND(M41+K42,5)</f>
        <v>42279.14</v>
      </c>
    </row>
    <row r="43" spans="1:13" s="15" customFormat="1" ht="19.5" customHeight="1" x14ac:dyDescent="0.2">
      <c r="A43" s="4" t="s">
        <v>10</v>
      </c>
      <c r="B43" s="4"/>
      <c r="C43" s="5">
        <v>44126</v>
      </c>
      <c r="D43" s="4"/>
      <c r="E43" s="4" t="s">
        <v>17</v>
      </c>
      <c r="F43" s="4"/>
      <c r="G43" s="4" t="s">
        <v>55</v>
      </c>
      <c r="H43" s="4"/>
      <c r="I43" s="4" t="s">
        <v>126</v>
      </c>
      <c r="J43" s="4"/>
      <c r="K43" s="6">
        <v>-7158.55</v>
      </c>
      <c r="L43" s="4"/>
      <c r="M43" s="6">
        <f>ROUND(M42+K43,5)</f>
        <v>35120.589999999997</v>
      </c>
    </row>
    <row r="44" spans="1:13" s="15" customFormat="1" ht="19.5" customHeight="1" x14ac:dyDescent="0.2">
      <c r="A44" s="4" t="s">
        <v>10</v>
      </c>
      <c r="B44" s="4"/>
      <c r="C44" s="5">
        <v>44126</v>
      </c>
      <c r="D44" s="4"/>
      <c r="E44" s="4" t="s">
        <v>36</v>
      </c>
      <c r="F44" s="4"/>
      <c r="G44" s="4" t="s">
        <v>72</v>
      </c>
      <c r="H44" s="4"/>
      <c r="I44" s="4" t="s">
        <v>127</v>
      </c>
      <c r="J44" s="4"/>
      <c r="K44" s="6">
        <v>-1200.23</v>
      </c>
      <c r="L44" s="4"/>
      <c r="M44" s="6">
        <f>ROUND(M43+K44,5)</f>
        <v>33920.36</v>
      </c>
    </row>
    <row r="45" spans="1:13" s="15" customFormat="1" ht="19.5" customHeight="1" x14ac:dyDescent="0.2">
      <c r="A45" s="4" t="s">
        <v>7</v>
      </c>
      <c r="B45" s="4"/>
      <c r="C45" s="5">
        <v>44126</v>
      </c>
      <c r="D45" s="4"/>
      <c r="E45" s="4"/>
      <c r="F45" s="4"/>
      <c r="G45" s="4"/>
      <c r="H45" s="4"/>
      <c r="I45" s="4" t="s">
        <v>114</v>
      </c>
      <c r="J45" s="4"/>
      <c r="K45" s="6">
        <v>60000</v>
      </c>
      <c r="L45" s="4"/>
      <c r="M45" s="6">
        <f>ROUND(M44+K45,5)</f>
        <v>93920.36</v>
      </c>
    </row>
    <row r="46" spans="1:13" s="15" customFormat="1" ht="19.5" customHeight="1" x14ac:dyDescent="0.2">
      <c r="A46" s="4" t="s">
        <v>9</v>
      </c>
      <c r="B46" s="4"/>
      <c r="C46" s="5">
        <v>44126</v>
      </c>
      <c r="D46" s="4"/>
      <c r="E46" s="4" t="s">
        <v>37</v>
      </c>
      <c r="F46" s="4"/>
      <c r="G46" s="4" t="s">
        <v>73</v>
      </c>
      <c r="H46" s="4"/>
      <c r="I46" s="4" t="s">
        <v>129</v>
      </c>
      <c r="J46" s="4"/>
      <c r="K46" s="6">
        <v>-177.5</v>
      </c>
      <c r="L46" s="4"/>
      <c r="M46" s="6">
        <f>ROUND(M45+K46,5)</f>
        <v>93742.86</v>
      </c>
    </row>
    <row r="47" spans="1:13" s="15" customFormat="1" ht="19.5" customHeight="1" x14ac:dyDescent="0.2">
      <c r="A47" s="4" t="s">
        <v>10</v>
      </c>
      <c r="B47" s="4"/>
      <c r="C47" s="5">
        <v>44130</v>
      </c>
      <c r="D47" s="4"/>
      <c r="E47" s="4" t="s">
        <v>38</v>
      </c>
      <c r="F47" s="4"/>
      <c r="G47" s="4" t="s">
        <v>55</v>
      </c>
      <c r="H47" s="4"/>
      <c r="I47" s="4" t="s">
        <v>113</v>
      </c>
      <c r="J47" s="4"/>
      <c r="K47" s="6">
        <v>-450</v>
      </c>
      <c r="L47" s="4"/>
      <c r="M47" s="6">
        <f>ROUND(M46+K47,5)</f>
        <v>93292.86</v>
      </c>
    </row>
    <row r="48" spans="1:13" s="15" customFormat="1" ht="19.5" customHeight="1" x14ac:dyDescent="0.2">
      <c r="A48" s="4" t="s">
        <v>9</v>
      </c>
      <c r="B48" s="4"/>
      <c r="C48" s="5">
        <v>44131</v>
      </c>
      <c r="D48" s="4"/>
      <c r="E48" s="4" t="s">
        <v>39</v>
      </c>
      <c r="F48" s="4"/>
      <c r="G48" s="4" t="s">
        <v>74</v>
      </c>
      <c r="H48" s="4"/>
      <c r="I48" s="4" t="s">
        <v>101</v>
      </c>
      <c r="J48" s="4"/>
      <c r="K48" s="6">
        <v>-8.5</v>
      </c>
      <c r="L48" s="4"/>
      <c r="M48" s="6">
        <f>ROUND(M47+K48,5)</f>
        <v>93284.36</v>
      </c>
    </row>
    <row r="49" spans="1:13" s="15" customFormat="1" ht="19.5" customHeight="1" x14ac:dyDescent="0.2">
      <c r="A49" s="4" t="s">
        <v>9</v>
      </c>
      <c r="B49" s="4"/>
      <c r="C49" s="5">
        <v>44131</v>
      </c>
      <c r="D49" s="4"/>
      <c r="E49" s="4" t="s">
        <v>40</v>
      </c>
      <c r="F49" s="4"/>
      <c r="G49" s="4" t="s">
        <v>75</v>
      </c>
      <c r="H49" s="4"/>
      <c r="I49" s="4" t="s">
        <v>102</v>
      </c>
      <c r="J49" s="4"/>
      <c r="K49" s="6">
        <v>-49.2</v>
      </c>
      <c r="L49" s="4"/>
      <c r="M49" s="6">
        <f>ROUND(M48+K49,5)</f>
        <v>93235.16</v>
      </c>
    </row>
    <row r="50" spans="1:13" s="15" customFormat="1" ht="19.5" customHeight="1" x14ac:dyDescent="0.2">
      <c r="A50" s="4" t="s">
        <v>9</v>
      </c>
      <c r="B50" s="4"/>
      <c r="C50" s="5">
        <v>44131</v>
      </c>
      <c r="D50" s="4"/>
      <c r="E50" s="4" t="s">
        <v>41</v>
      </c>
      <c r="F50" s="4"/>
      <c r="G50" s="4" t="s">
        <v>76</v>
      </c>
      <c r="H50" s="4"/>
      <c r="I50" s="4" t="s">
        <v>103</v>
      </c>
      <c r="J50" s="4"/>
      <c r="K50" s="6">
        <v>-453.79</v>
      </c>
      <c r="L50" s="4"/>
      <c r="M50" s="6">
        <f>ROUND(M49+K50,5)</f>
        <v>92781.37</v>
      </c>
    </row>
    <row r="51" spans="1:13" s="15" customFormat="1" ht="19.5" customHeight="1" x14ac:dyDescent="0.2">
      <c r="A51" s="4" t="s">
        <v>9</v>
      </c>
      <c r="B51" s="4"/>
      <c r="C51" s="5">
        <v>44131</v>
      </c>
      <c r="D51" s="4"/>
      <c r="E51" s="4" t="s">
        <v>42</v>
      </c>
      <c r="F51" s="4"/>
      <c r="G51" s="4" t="s">
        <v>77</v>
      </c>
      <c r="H51" s="4"/>
      <c r="I51" s="4" t="s">
        <v>104</v>
      </c>
      <c r="J51" s="4"/>
      <c r="K51" s="6">
        <v>-359.6</v>
      </c>
      <c r="L51" s="4"/>
      <c r="M51" s="6">
        <f>ROUND(M50+K51,5)</f>
        <v>92421.77</v>
      </c>
    </row>
    <row r="52" spans="1:13" s="15" customFormat="1" ht="19.5" customHeight="1" x14ac:dyDescent="0.2">
      <c r="A52" s="4" t="s">
        <v>9</v>
      </c>
      <c r="B52" s="4"/>
      <c r="C52" s="5">
        <v>44131</v>
      </c>
      <c r="D52" s="4"/>
      <c r="E52" s="4" t="s">
        <v>43</v>
      </c>
      <c r="F52" s="4"/>
      <c r="G52" s="4" t="s">
        <v>58</v>
      </c>
      <c r="H52" s="4"/>
      <c r="I52" s="4" t="s">
        <v>105</v>
      </c>
      <c r="J52" s="4"/>
      <c r="K52" s="6">
        <v>-3116.5</v>
      </c>
      <c r="L52" s="4"/>
      <c r="M52" s="6">
        <f>ROUND(M51+K52,5)</f>
        <v>89305.27</v>
      </c>
    </row>
    <row r="53" spans="1:13" s="15" customFormat="1" ht="19.5" customHeight="1" x14ac:dyDescent="0.2">
      <c r="A53" s="4" t="s">
        <v>9</v>
      </c>
      <c r="B53" s="4"/>
      <c r="C53" s="5">
        <v>44131</v>
      </c>
      <c r="D53" s="4"/>
      <c r="E53" s="4" t="s">
        <v>44</v>
      </c>
      <c r="F53" s="4"/>
      <c r="G53" s="4" t="s">
        <v>78</v>
      </c>
      <c r="H53" s="4"/>
      <c r="I53" s="4" t="s">
        <v>128</v>
      </c>
      <c r="J53" s="4"/>
      <c r="K53" s="6">
        <v>-4171</v>
      </c>
      <c r="L53" s="4"/>
      <c r="M53" s="6">
        <f>ROUND(M52+K53,5)</f>
        <v>85134.27</v>
      </c>
    </row>
    <row r="54" spans="1:13" s="15" customFormat="1" ht="19.5" customHeight="1" x14ac:dyDescent="0.2">
      <c r="A54" s="4" t="s">
        <v>10</v>
      </c>
      <c r="B54" s="4"/>
      <c r="C54" s="5">
        <v>44131</v>
      </c>
      <c r="D54" s="4"/>
      <c r="E54" s="4" t="s">
        <v>45</v>
      </c>
      <c r="F54" s="4"/>
      <c r="G54" s="4" t="s">
        <v>79</v>
      </c>
      <c r="H54" s="4"/>
      <c r="I54" s="4" t="s">
        <v>111</v>
      </c>
      <c r="J54" s="4"/>
      <c r="K54" s="6">
        <v>-146.69</v>
      </c>
      <c r="L54" s="4"/>
      <c r="M54" s="6">
        <f>ROUND(M53+K54,5)</f>
        <v>84987.58</v>
      </c>
    </row>
    <row r="55" spans="1:13" s="15" customFormat="1" ht="19.5" customHeight="1" x14ac:dyDescent="0.2">
      <c r="A55" s="4" t="s">
        <v>10</v>
      </c>
      <c r="B55" s="4"/>
      <c r="C55" s="5">
        <v>44131</v>
      </c>
      <c r="D55" s="4"/>
      <c r="E55" s="4" t="s">
        <v>46</v>
      </c>
      <c r="F55" s="4"/>
      <c r="G55" s="4" t="s">
        <v>80</v>
      </c>
      <c r="H55" s="4"/>
      <c r="I55" s="4" t="s">
        <v>112</v>
      </c>
      <c r="J55" s="4"/>
      <c r="K55" s="6">
        <v>-11908.96</v>
      </c>
      <c r="L55" s="4"/>
      <c r="M55" s="6">
        <f>ROUND(M54+K55,5)</f>
        <v>73078.62</v>
      </c>
    </row>
    <row r="56" spans="1:13" s="15" customFormat="1" ht="19.5" customHeight="1" x14ac:dyDescent="0.2">
      <c r="A56" s="4" t="s">
        <v>9</v>
      </c>
      <c r="B56" s="4"/>
      <c r="C56" s="5">
        <v>44131</v>
      </c>
      <c r="D56" s="4"/>
      <c r="E56" s="4" t="s">
        <v>47</v>
      </c>
      <c r="F56" s="4"/>
      <c r="G56" s="4" t="s">
        <v>72</v>
      </c>
      <c r="H56" s="4"/>
      <c r="I56" s="4" t="s">
        <v>110</v>
      </c>
      <c r="J56" s="4"/>
      <c r="K56" s="6">
        <v>0</v>
      </c>
      <c r="L56" s="4"/>
      <c r="M56" s="6">
        <f>ROUND(M55+K56,5)</f>
        <v>73078.62</v>
      </c>
    </row>
    <row r="57" spans="1:13" s="15" customFormat="1" ht="19.5" customHeight="1" thickBot="1" x14ac:dyDescent="0.25">
      <c r="A57" s="4" t="s">
        <v>7</v>
      </c>
      <c r="B57" s="4"/>
      <c r="C57" s="5">
        <v>44133</v>
      </c>
      <c r="D57" s="4"/>
      <c r="E57" s="4"/>
      <c r="F57" s="4"/>
      <c r="G57" s="4"/>
      <c r="H57" s="4"/>
      <c r="I57" s="4" t="s">
        <v>81</v>
      </c>
      <c r="J57" s="4"/>
      <c r="K57" s="7">
        <v>-23000</v>
      </c>
      <c r="L57" s="4"/>
      <c r="M57" s="7">
        <f>ROUND(M56+K57,5)</f>
        <v>50078.62</v>
      </c>
    </row>
    <row r="58" spans="1:13" s="15" customFormat="1" ht="19.5" customHeight="1" thickBot="1" x14ac:dyDescent="0.25">
      <c r="A58" s="4"/>
      <c r="B58" s="4"/>
      <c r="C58" s="5"/>
      <c r="D58" s="4"/>
      <c r="E58" s="4"/>
      <c r="F58" s="4"/>
      <c r="G58" s="4"/>
      <c r="H58" s="4"/>
      <c r="I58" s="4"/>
      <c r="J58" s="4"/>
      <c r="K58" s="8">
        <f>ROUND(SUM(K6:K57),5)</f>
        <v>19065.47</v>
      </c>
      <c r="L58" s="4"/>
      <c r="M58" s="8">
        <f>M57</f>
        <v>50078.62</v>
      </c>
    </row>
    <row r="59" spans="1:13" s="10" customFormat="1" ht="19.5" customHeight="1" thickBot="1" x14ac:dyDescent="0.25">
      <c r="A59" s="1"/>
      <c r="B59" s="1"/>
      <c r="C59" s="3"/>
      <c r="D59" s="1"/>
      <c r="E59" s="1"/>
      <c r="F59" s="1"/>
      <c r="G59" s="1"/>
      <c r="H59" s="1"/>
      <c r="I59" s="1"/>
      <c r="J59" s="1"/>
      <c r="K59" s="9">
        <f>K58</f>
        <v>19065.47</v>
      </c>
      <c r="L59" s="1"/>
      <c r="M59" s="9">
        <f>M58</f>
        <v>50078.62</v>
      </c>
    </row>
    <row r="60" spans="1:13" s="15" customFormat="1" ht="19.5" customHeight="1" thickTop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1:13" s="17" customFormat="1" ht="12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</row>
    <row r="62" spans="1:13" s="17" customFormat="1" ht="12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</row>
  </sheetData>
  <mergeCells count="3">
    <mergeCell ref="A1:M1"/>
    <mergeCell ref="A2:M2"/>
    <mergeCell ref="A3:M3"/>
  </mergeCells>
  <pageMargins left="0.7" right="0.45" top="0.75" bottom="0.75" header="0.1" footer="0.3"/>
  <pageSetup orientation="landscape" horizontalDpi="300" verticalDpi="30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2020-11-02T02:47:11Z</cp:lastPrinted>
  <dcterms:created xsi:type="dcterms:W3CDTF">2020-11-02T02:07:59Z</dcterms:created>
  <dcterms:modified xsi:type="dcterms:W3CDTF">2020-11-02T02:47:40Z</dcterms:modified>
</cp:coreProperties>
</file>