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bookViews>
    <workbookView xWindow="0" yWindow="0" windowWidth="13365" windowHeight="16245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Sheet1!$4:$4,Sheet1!$6:$6,Sheet1!$9:$9,Sheet1!$10:$10,Sheet1!$13:$13,Sheet1!$14:$14,Sheet1!$15:$15,Sheet1!$21:$21,Sheet1!$22:$22,Sheet1!$24:$24,Sheet1!$26:$26,Sheet1!$27:$27,Sheet1!$29:$29,Sheet1!$30:$30,Sheet1!$31:$31,Sheet1!$32:$32</definedName>
    <definedName name="QB_DATA_1" localSheetId="0" hidden="1">Sheet1!$33:$33,Sheet1!$35:$35,Sheet1!$38:$38,Sheet1!$39:$39,Sheet1!$42:$42,Sheet1!$43:$43,Sheet1!$46:$46,Sheet1!$47:$47,Sheet1!$50:$50,Sheet1!$51:$51,Sheet1!$53:$53,Sheet1!$55:$55,Sheet1!$56:$56,Sheet1!$60:$60,Sheet1!$61:$61,Sheet1!$64:$64</definedName>
    <definedName name="QB_DATA_2" localSheetId="0" hidden="1">Sheet1!$65:$65,Sheet1!$67:$67,Sheet1!$68:$68,Sheet1!$69:$69,Sheet1!$72:$72,Sheet1!$73:$73,Sheet1!$74:$74,Sheet1!$75:$75,Sheet1!$78:$78,Sheet1!$81:$81,Sheet1!$82:$82,Sheet1!$83:$83,Sheet1!$84:$84,Sheet1!$87:$87,Sheet1!$90:$90,Sheet1!$91:$91</definedName>
    <definedName name="QB_DATA_3" localSheetId="0" hidden="1">Sheet1!$92:$92,Sheet1!$93:$93,Sheet1!$94:$94,Sheet1!$97:$97,Sheet1!$98:$98,Sheet1!$99:$99,Sheet1!$100:$100,Sheet1!$103:$103,Sheet1!$104:$104,Sheet1!$107:$107,Sheet1!$110:$110,Sheet1!$113:$113,Sheet1!$114:$114,Sheet1!$115:$115,Sheet1!$116:$116,Sheet1!$117:$117</definedName>
    <definedName name="QB_DATA_4" localSheetId="0" hidden="1">Sheet1!$119:$119,Sheet1!$121:$121</definedName>
    <definedName name="QB_FORMULA_0" localSheetId="0" hidden="1">Sheet1!$H$7,Sheet1!$H$11,Sheet1!$H$16,Sheet1!$H$17,Sheet1!$H$18,Sheet1!$H$23,Sheet1!$H$28,Sheet1!$H$36,Sheet1!$H$40,Sheet1!$H$44,Sheet1!$H$48,Sheet1!$H$52,Sheet1!$H$57,Sheet1!$H$62,Sheet1!$H$66,Sheet1!$H$70</definedName>
    <definedName name="QB_FORMULA_1" localSheetId="0" hidden="1">Sheet1!$H$76,Sheet1!$H$79,Sheet1!$H$85,Sheet1!$H$88,Sheet1!$H$95,Sheet1!$H$101,Sheet1!$H$105,Sheet1!$H$108,Sheet1!$H$111,Sheet1!$H$118,Sheet1!$H$122,Sheet1!$H$123,Sheet1!$H$124,Sheet1!$H$125</definedName>
    <definedName name="QB_ROW_104040" localSheetId="0" hidden="1">Sheet1!$E$86</definedName>
    <definedName name="QB_ROW_104340" localSheetId="0" hidden="1">Sheet1!$E$88</definedName>
    <definedName name="QB_ROW_106250" localSheetId="0" hidden="1">Sheet1!$F$87</definedName>
    <definedName name="QB_ROW_107250" localSheetId="0" hidden="1">Sheet1!$F$113</definedName>
    <definedName name="QB_ROW_108250" localSheetId="0" hidden="1">Sheet1!$F$51</definedName>
    <definedName name="QB_ROW_109040" localSheetId="0" hidden="1">Sheet1!$E$89</definedName>
    <definedName name="QB_ROW_109340" localSheetId="0" hidden="1">Sheet1!$E$95</definedName>
    <definedName name="QB_ROW_111250" localSheetId="0" hidden="1">Sheet1!$F$94</definedName>
    <definedName name="QB_ROW_112040" localSheetId="0" hidden="1">Sheet1!$E$96</definedName>
    <definedName name="QB_ROW_112340" localSheetId="0" hidden="1">Sheet1!$E$101</definedName>
    <definedName name="QB_ROW_113250" localSheetId="0" hidden="1">Sheet1!$F$97</definedName>
    <definedName name="QB_ROW_115040" localSheetId="0" hidden="1">Sheet1!$E$102</definedName>
    <definedName name="QB_ROW_115340" localSheetId="0" hidden="1">Sheet1!$E$105</definedName>
    <definedName name="QB_ROW_131340" localSheetId="0" hidden="1">Sheet1!$E$33</definedName>
    <definedName name="QB_ROW_132240" localSheetId="0" hidden="1">Sheet1!$E$24</definedName>
    <definedName name="QB_ROW_137040" localSheetId="0" hidden="1">Sheet1!$E$25</definedName>
    <definedName name="QB_ROW_137250" localSheetId="0" hidden="1">Sheet1!$F$27</definedName>
    <definedName name="QB_ROW_137340" localSheetId="0" hidden="1">Sheet1!$E$28</definedName>
    <definedName name="QB_ROW_138050" localSheetId="0" hidden="1">Sheet1!$F$63</definedName>
    <definedName name="QB_ROW_138350" localSheetId="0" hidden="1">Sheet1!$F$66</definedName>
    <definedName name="QB_ROW_139250" localSheetId="0" hidden="1">Sheet1!$F$38</definedName>
    <definedName name="QB_ROW_142040" localSheetId="0" hidden="1">Sheet1!$E$20</definedName>
    <definedName name="QB_ROW_142340" localSheetId="0" hidden="1">Sheet1!$E$23</definedName>
    <definedName name="QB_ROW_144250" localSheetId="0" hidden="1">Sheet1!$F$21</definedName>
    <definedName name="QB_ROW_145350" localSheetId="0" hidden="1">Sheet1!$F$22</definedName>
    <definedName name="QB_ROW_173040" localSheetId="0" hidden="1">Sheet1!$E$45</definedName>
    <definedName name="QB_ROW_173340" localSheetId="0" hidden="1">Sheet1!$E$48</definedName>
    <definedName name="QB_ROW_179250" localSheetId="0" hidden="1">Sheet1!$F$104</definedName>
    <definedName name="QB_ROW_18301" localSheetId="0" hidden="1">Sheet1!$A$125</definedName>
    <definedName name="QB_ROW_19011" localSheetId="0" hidden="1">Sheet1!$B$2</definedName>
    <definedName name="QB_ROW_19311" localSheetId="0" hidden="1">Sheet1!$B$124</definedName>
    <definedName name="QB_ROW_20031" localSheetId="0" hidden="1">Sheet1!$D$3</definedName>
    <definedName name="QB_ROW_20331" localSheetId="0" hidden="1">Sheet1!$D$17</definedName>
    <definedName name="QB_ROW_208260" localSheetId="0" hidden="1">Sheet1!$G$65</definedName>
    <definedName name="QB_ROW_209040" localSheetId="0" hidden="1">Sheet1!$E$37</definedName>
    <definedName name="QB_ROW_209340" localSheetId="0" hidden="1">Sheet1!$E$40</definedName>
    <definedName name="QB_ROW_21031" localSheetId="0" hidden="1">Sheet1!$D$19</definedName>
    <definedName name="QB_ROW_210350" localSheetId="0" hidden="1">Sheet1!$F$81</definedName>
    <definedName name="QB_ROW_21331" localSheetId="0" hidden="1">Sheet1!$D$123</definedName>
    <definedName name="QB_ROW_216350" localSheetId="0" hidden="1">Sheet1!$F$69</definedName>
    <definedName name="QB_ROW_217040" localSheetId="0" hidden="1">Sheet1!$E$71</definedName>
    <definedName name="QB_ROW_217340" localSheetId="0" hidden="1">Sheet1!$E$76</definedName>
    <definedName name="QB_ROW_218240" localSheetId="0" hidden="1">Sheet1!$E$32</definedName>
    <definedName name="QB_ROW_221050" localSheetId="0" hidden="1">Sheet1!$F$59</definedName>
    <definedName name="QB_ROW_221260" localSheetId="0" hidden="1">Sheet1!$G$61</definedName>
    <definedName name="QB_ROW_221350" localSheetId="0" hidden="1">Sheet1!$F$62</definedName>
    <definedName name="QB_ROW_222040" localSheetId="0" hidden="1">Sheet1!$E$120</definedName>
    <definedName name="QB_ROW_222340" localSheetId="0" hidden="1">Sheet1!$E$122</definedName>
    <definedName name="QB_ROW_226250" localSheetId="0" hidden="1">Sheet1!$F$91</definedName>
    <definedName name="QB_ROW_227260" localSheetId="0" hidden="1">Sheet1!$G$64</definedName>
    <definedName name="QB_ROW_229260" localSheetId="0" hidden="1">Sheet1!$G$60</definedName>
    <definedName name="QB_ROW_237040" localSheetId="0" hidden="1">Sheet1!$E$49</definedName>
    <definedName name="QB_ROW_237340" localSheetId="0" hidden="1">Sheet1!$E$52</definedName>
    <definedName name="QB_ROW_239040" localSheetId="0" hidden="1">Sheet1!$E$109</definedName>
    <definedName name="QB_ROW_239340" localSheetId="0" hidden="1">Sheet1!$E$111</definedName>
    <definedName name="QB_ROW_240040" localSheetId="0" hidden="1">Sheet1!$E$112</definedName>
    <definedName name="QB_ROW_240340" localSheetId="0" hidden="1">Sheet1!$E$118</definedName>
    <definedName name="QB_ROW_247250" localSheetId="0" hidden="1">Sheet1!$F$90</definedName>
    <definedName name="QB_ROW_252040" localSheetId="0" hidden="1">Sheet1!$E$41</definedName>
    <definedName name="QB_ROW_252250" localSheetId="0" hidden="1">Sheet1!$F$43</definedName>
    <definedName name="QB_ROW_252340" localSheetId="0" hidden="1">Sheet1!$E$44</definedName>
    <definedName name="QB_ROW_254250" localSheetId="0" hidden="1">Sheet1!$F$92</definedName>
    <definedName name="QB_ROW_255250" localSheetId="0" hidden="1">Sheet1!$F$93</definedName>
    <definedName name="QB_ROW_261040" localSheetId="0" hidden="1">Sheet1!$E$106</definedName>
    <definedName name="QB_ROW_261340" localSheetId="0" hidden="1">Sheet1!$E$108</definedName>
    <definedName name="QB_ROW_284250" localSheetId="0" hidden="1">Sheet1!$F$15</definedName>
    <definedName name="QB_ROW_289250" localSheetId="0" hidden="1">Sheet1!$F$117</definedName>
    <definedName name="QB_ROW_291250" localSheetId="0" hidden="1">Sheet1!$F$14</definedName>
    <definedName name="QB_ROW_323240" localSheetId="0" hidden="1">Sheet1!$E$30</definedName>
    <definedName name="QB_ROW_332250" localSheetId="0" hidden="1">Sheet1!$F$50</definedName>
    <definedName name="QB_ROW_341250" localSheetId="0" hidden="1">Sheet1!$F$75</definedName>
    <definedName name="QB_ROW_342040" localSheetId="0" hidden="1">Sheet1!$E$77</definedName>
    <definedName name="QB_ROW_342340" localSheetId="0" hidden="1">Sheet1!$E$79</definedName>
    <definedName name="QB_ROW_343040" localSheetId="0" hidden="1">Sheet1!$E$80</definedName>
    <definedName name="QB_ROW_343340" localSheetId="0" hidden="1">Sheet1!$E$85</definedName>
    <definedName name="QB_ROW_345250" localSheetId="0" hidden="1">Sheet1!$F$82</definedName>
    <definedName name="QB_ROW_348250" localSheetId="0" hidden="1">Sheet1!$F$83</definedName>
    <definedName name="QB_ROW_354250" localSheetId="0" hidden="1">Sheet1!$F$42</definedName>
    <definedName name="QB_ROW_359250" localSheetId="0" hidden="1">Sheet1!$F$98</definedName>
    <definedName name="QB_ROW_360250" localSheetId="0" hidden="1">Sheet1!$F$84</definedName>
    <definedName name="QB_ROW_365250" localSheetId="0" hidden="1">Sheet1!$F$72</definedName>
    <definedName name="QB_ROW_371240" localSheetId="0" hidden="1">Sheet1!$E$119</definedName>
    <definedName name="QB_ROW_372040" localSheetId="0" hidden="1">Sheet1!$E$12</definedName>
    <definedName name="QB_ROW_372340" localSheetId="0" hidden="1">Sheet1!$E$16</definedName>
    <definedName name="QB_ROW_391250" localSheetId="0" hidden="1">Sheet1!$F$116</definedName>
    <definedName name="QB_ROW_402250" localSheetId="0" hidden="1">Sheet1!$F$6</definedName>
    <definedName name="QB_ROW_41040" localSheetId="0" hidden="1">Sheet1!$E$8</definedName>
    <definedName name="QB_ROW_411250" localSheetId="0" hidden="1">Sheet1!$F$26</definedName>
    <definedName name="QB_ROW_41250" localSheetId="0" hidden="1">Sheet1!$F$10</definedName>
    <definedName name="QB_ROW_41340" localSheetId="0" hidden="1">Sheet1!$E$11</definedName>
    <definedName name="QB_ROW_414250" localSheetId="0" hidden="1">Sheet1!$F$78</definedName>
    <definedName name="QB_ROW_42250" localSheetId="0" hidden="1">Sheet1!$F$9</definedName>
    <definedName name="QB_ROW_430250" localSheetId="0" hidden="1">Sheet1!$F$99</definedName>
    <definedName name="QB_ROW_436250" localSheetId="0" hidden="1">Sheet1!$F$73</definedName>
    <definedName name="QB_ROW_448250" localSheetId="0" hidden="1">Sheet1!$F$67</definedName>
    <definedName name="QB_ROW_452250" localSheetId="0" hidden="1">Sheet1!$F$68</definedName>
    <definedName name="QB_ROW_453250" localSheetId="0" hidden="1">Sheet1!$F$74</definedName>
    <definedName name="QB_ROW_459240" localSheetId="0" hidden="1">Sheet1!$E$29</definedName>
    <definedName name="QB_ROW_460250" localSheetId="0" hidden="1">Sheet1!$F$100</definedName>
    <definedName name="QB_ROW_47240" localSheetId="0" hidden="1">Sheet1!$E$53</definedName>
    <definedName name="QB_ROW_481250" localSheetId="0" hidden="1">Sheet1!$F$35</definedName>
    <definedName name="QB_ROW_487250" localSheetId="0" hidden="1">Sheet1!$F$107</definedName>
    <definedName name="QB_ROW_488250" localSheetId="0" hidden="1">Sheet1!$F$121</definedName>
    <definedName name="QB_ROW_50250" localSheetId="0" hidden="1">Sheet1!$F$110</definedName>
    <definedName name="QB_ROW_51250" localSheetId="0" hidden="1">Sheet1!$F$114</definedName>
    <definedName name="QB_ROW_52250" localSheetId="0" hidden="1">Sheet1!$F$115</definedName>
    <definedName name="QB_ROW_57250" localSheetId="0" hidden="1">Sheet1!$F$13</definedName>
    <definedName name="QB_ROW_61240" localSheetId="0" hidden="1">Sheet1!$E$4</definedName>
    <definedName name="QB_ROW_67250" localSheetId="0" hidden="1">Sheet1!$F$103</definedName>
    <definedName name="QB_ROW_69040" localSheetId="0" hidden="1">Sheet1!$E$34</definedName>
    <definedName name="QB_ROW_69340" localSheetId="0" hidden="1">Sheet1!$E$36</definedName>
    <definedName name="QB_ROW_71250" localSheetId="0" hidden="1">Sheet1!$F$46</definedName>
    <definedName name="QB_ROW_73250" localSheetId="0" hidden="1">Sheet1!$F$39</definedName>
    <definedName name="QB_ROW_74350" localSheetId="0" hidden="1">Sheet1!$F$47</definedName>
    <definedName name="QB_ROW_78240" localSheetId="0" hidden="1">Sheet1!$E$31</definedName>
    <definedName name="QB_ROW_86321" localSheetId="0" hidden="1">Sheet1!$C$18</definedName>
    <definedName name="QB_ROW_92040" localSheetId="0" hidden="1">Sheet1!$E$5</definedName>
    <definedName name="QB_ROW_92340" localSheetId="0" hidden="1">Sheet1!$E$7</definedName>
    <definedName name="QB_ROW_94040" localSheetId="0" hidden="1">Sheet1!$E$54</definedName>
    <definedName name="QB_ROW_94340" localSheetId="0" hidden="1">Sheet1!$E$57</definedName>
    <definedName name="QB_ROW_95250" localSheetId="0" hidden="1">Sheet1!$F$55</definedName>
    <definedName name="QB_ROW_96250" localSheetId="0" hidden="1">Sheet1!$F$56</definedName>
    <definedName name="QB_ROW_97040" localSheetId="0" hidden="1">Sheet1!$E$58</definedName>
    <definedName name="QB_ROW_97340" localSheetId="0" hidden="1">Sheet1!$E$70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20181031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20181001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H124" i="1"/>
  <c r="H123" i="1"/>
  <c r="H122" i="1"/>
  <c r="H118" i="1"/>
  <c r="H111" i="1"/>
  <c r="H108" i="1"/>
  <c r="H105" i="1"/>
  <c r="H101" i="1"/>
  <c r="H95" i="1"/>
  <c r="H88" i="1"/>
  <c r="H85" i="1"/>
  <c r="H79" i="1"/>
  <c r="H76" i="1"/>
  <c r="H70" i="1"/>
  <c r="H66" i="1"/>
  <c r="H62" i="1"/>
  <c r="H57" i="1"/>
  <c r="H52" i="1"/>
  <c r="H48" i="1"/>
  <c r="H44" i="1"/>
  <c r="H40" i="1"/>
  <c r="H36" i="1"/>
  <c r="H28" i="1"/>
  <c r="H23" i="1"/>
  <c r="H18" i="1"/>
  <c r="H17" i="1"/>
  <c r="H16" i="1"/>
  <c r="H11" i="1"/>
  <c r="H7" i="1"/>
</calcChain>
</file>

<file path=xl/sharedStrings.xml><?xml version="1.0" encoding="utf-8"?>
<sst xmlns="http://schemas.openxmlformats.org/spreadsheetml/2006/main" count="125" uniqueCount="125">
  <si>
    <t>Oct 18</t>
  </si>
  <si>
    <t>Ordinary Income/Expense</t>
  </si>
  <si>
    <t>Income</t>
  </si>
  <si>
    <t>4400.0 · Interest Income</t>
  </si>
  <si>
    <t>4625.0 · MISCELLANEOUS INCOME</t>
  </si>
  <si>
    <t>4626.2 · Camp Scholarship Program-EARDAC</t>
  </si>
  <si>
    <t>Total 4625.0 · MISCELLANEOUS INCOME</t>
  </si>
  <si>
    <t>4800.0 · USAGE AND PRODUCTION FEES</t>
  </si>
  <si>
    <t>4801.0 · Permittees Water Production Fee</t>
  </si>
  <si>
    <t>4800.0 · USAGE AND PRODUCTION FEES - Other</t>
  </si>
  <si>
    <t>Total 4800.0 · USAGE AND PRODUCTION FEES</t>
  </si>
  <si>
    <t>4810.0 · OTHER  FEES</t>
  </si>
  <si>
    <t>4806.0 · Permittees Late Payment Fees</t>
  </si>
  <si>
    <t>4815.0 · Well Develop Application Inspec</t>
  </si>
  <si>
    <t>4816.0 · Meter Reading Fees/Pluggings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</si>
  <si>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</si>
  <si>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</si>
  <si>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</si>
  <si>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</si>
  <si>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</si>
  <si>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</si>
  <si>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</si>
  <si>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</si>
  <si>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6007.0 · Postage Freight Shipping</t>
  </si>
  <si>
    <t>6010.0 · Office Supplies</t>
  </si>
  <si>
    <t>6010.1 · Canteen</t>
  </si>
  <si>
    <t>6010.0 · Office Supplies - Other</t>
  </si>
  <si>
    <t>Total 6010.0 · Office Supplies</t>
  </si>
  <si>
    <t>6010.2 · Office Furniture</t>
  </si>
  <si>
    <t>6011.0 · Comp Hardware-Plotter Supplies</t>
  </si>
  <si>
    <t>6014.0 · Software Acquisition &amp; Upgrades</t>
  </si>
  <si>
    <t>6015.0 · IT Monthly Maintenance</t>
  </si>
  <si>
    <t>6016.0 · Meeting Expense</t>
  </si>
  <si>
    <t>6020.0 · Advertising</t>
  </si>
  <si>
    <t>6020.12 · Public Notices</t>
  </si>
  <si>
    <t>Total 6020.0 · Advertising</t>
  </si>
  <si>
    <t>6021.0 · MISCELLANEOUS EXPENSES</t>
  </si>
  <si>
    <t>6021.2 · General</t>
  </si>
  <si>
    <t>6021.3 · Bank Charges</t>
  </si>
  <si>
    <t>Total 6021.0 · MISCELLANEOUS EXPENSES</t>
  </si>
  <si>
    <t>6022.0 · Accounting System Operation</t>
  </si>
  <si>
    <t>6022.1 · Timekeeping Service-prepaid</t>
  </si>
  <si>
    <t>6022.0 · Accounting System Operation - Other</t>
  </si>
  <si>
    <t>Total 6022.0 · Accounting System Operation</t>
  </si>
  <si>
    <t>6023.0 · MAINTENANCE</t>
  </si>
  <si>
    <t>6024.0 · Auto Maintenance</t>
  </si>
  <si>
    <t>6025.0 · Office Complex Maintenance</t>
  </si>
  <si>
    <t>Total 6023.0 · MAINTENANCE</t>
  </si>
  <si>
    <t>6040.0 · LEASES</t>
  </si>
  <si>
    <t>6040.2 · Copier Lease &amp;  Maintenance</t>
  </si>
  <si>
    <t>6040.3 · Postage Machine Lease - Pre-Pd</t>
  </si>
  <si>
    <t>Total 6040.0 · LEASES</t>
  </si>
  <si>
    <t>6066.0 · Directors Compensation</t>
  </si>
  <si>
    <t>6075.0 · DUES &amp; MEMBERSHIPS</t>
  </si>
  <si>
    <t>6076.0 · District Dues &amp; Memberships</t>
  </si>
  <si>
    <t>6077.0 · Staff Dues &amp; Memberships</t>
  </si>
  <si>
    <t>Total 6075.0 · DUES &amp; MEMBERSHIPS</t>
  </si>
  <si>
    <t>6080.0 · EDUCATION AND OUTREACH</t>
  </si>
  <si>
    <t>6080.01 · PUBLICATIONS</t>
  </si>
  <si>
    <t>6080.14 · General Education</t>
  </si>
  <si>
    <t>6080.01 · PUBLICATIONS - Other</t>
  </si>
  <si>
    <t>Total 6080.01 · PUBLICATIONS</t>
  </si>
  <si>
    <t>6080.20 · OUTREACH</t>
  </si>
  <si>
    <t>6080.23 · Media and PR</t>
  </si>
  <si>
    <t>6080.33 · Neighborhoods and Schools</t>
  </si>
  <si>
    <t>Total 6080.20 · OUTREACH</t>
  </si>
  <si>
    <t>6080.27 · Professional Development</t>
  </si>
  <si>
    <t>6080.29 · Equipment and Supplies</t>
  </si>
  <si>
    <t>6080.35 · GENERAL SUPPORT</t>
  </si>
  <si>
    <t>Total 6080.0 · EDUCATION AND OUTREACH</t>
  </si>
  <si>
    <t>6081.0 · REGULATORY COMPLIANCE</t>
  </si>
  <si>
    <t>6081.2 · Well Sampling and Services</t>
  </si>
  <si>
    <t>6081.4 · Professional Development</t>
  </si>
  <si>
    <t>6081.5 · Contracted Support</t>
  </si>
  <si>
    <t>6081.6 · Equipment and Supplies</t>
  </si>
  <si>
    <t>Total 6081.0 · REGULATORY COMPLIANCE</t>
  </si>
  <si>
    <t>6084.92 · GENERAL MANAGEMENT</t>
  </si>
  <si>
    <t>6086.3 · Contracted Support</t>
  </si>
  <si>
    <t>Total 6084.92 · GENERAL MANAGEMENT</t>
  </si>
  <si>
    <t>6089.0 · AQUIFER SCIENCE</t>
  </si>
  <si>
    <t>6089.1 · Hydrogeologic Characterization</t>
  </si>
  <si>
    <t>6089.2 · Water Chemistry Studies</t>
  </si>
  <si>
    <t>6089.3 · Monitor Wells, Equipment /Suppl</t>
  </si>
  <si>
    <t>6089.5 · Professional Development</t>
  </si>
  <si>
    <t>Total 6089.0 · AQUIFER SCIENCE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</si>
  <si>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</si>
  <si>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</si>
  <si>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</si>
  <si>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</si>
  <si>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</si>
  <si>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</si>
  <si>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Family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</si>
  <si>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</si>
  <si>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</si>
  <si>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</si>
  <si>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</si>
  <si>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</si>
  <si>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6163.0 · Needmore</t>
  </si>
  <si>
    <t>6168.2 · SOAH</t>
  </si>
  <si>
    <t>6168.5 · EP</t>
  </si>
  <si>
    <t>Total 6160.0 · LEGAL SERVICES</t>
  </si>
  <si>
    <t>6170.0 · PROFESSIONAL SERVICES</t>
  </si>
  <si>
    <t>6177.0 · The Standard  Ret Plan Admin</t>
  </si>
  <si>
    <t>6178.0 · Elections</t>
  </si>
  <si>
    <t>Total 6170.0 · PROFESSIONAL SERVICES</t>
  </si>
  <si>
    <t>6184.0 · DISCRETIONARY FUNDS</t>
  </si>
  <si>
    <t>6184.10 · Senior ARM</t>
  </si>
  <si>
    <t>Total 6184.0 · DISCRETIONARY FUNDS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</si>
  <si>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</si>
  <si>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</si>
  <si>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</si>
  <si>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</si>
  <si>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</si>
  <si>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</si>
  <si>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</si>
  <si>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</si>
  <si>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</si>
  <si>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</si>
  <si>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</si>
  <si>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6800.0 · PROJECTS</t>
  </si>
  <si>
    <t>6805.0 · 2018 Travis County ILA</t>
  </si>
  <si>
    <t>Total 6800.0 ·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</si>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</sst>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26"/>
  <sheetViews>
    <sheetView tabSelected="1" workbookViewId="0">
      <pane xSplit="7" ySplit="1" topLeftCell="H35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35" style="12" customWidth="1"/>
    <col min="8" max="8" width="9.2851562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25">
      <c r="A4" s="1"/>
      <c r="B4" s="1"/>
      <c r="C4" s="1"/>
      <c r="D4" s="1"/>
      <c r="E4" s="1" t="s">
        <v>3</v>
      </c>
      <c r="F4" s="1"/>
      <c r="G4" s="1"/>
      <c r="H4" s="2">
        <v>2464.87</v>
      </c>
    </row>
    <row r="5" spans="1:8" x14ac:dyDescent="0.25">
      <c r="A5" s="1"/>
      <c r="B5" s="1"/>
      <c r="C5" s="1"/>
      <c r="D5" s="1"/>
      <c r="E5" s="1" t="s">
        <v>4</v>
      </c>
      <c r="F5" s="1"/>
      <c r="G5" s="1"/>
      <c r="H5" s="2"/>
    </row>
    <row r="6" spans="1:8" ht="15.75" thickBot="1" x14ac:dyDescent="0.3">
      <c r="A6" s="1"/>
      <c r="B6" s="1"/>
      <c r="C6" s="1"/>
      <c r="D6" s="1"/>
      <c r="E6" s="1"/>
      <c r="F6" s="1" t="s">
        <v>5</v>
      </c>
      <c r="G6" s="1"/>
      <c r="H6" s="3">
        <v>1200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f>ROUND(SUM(H5:H6),5)</f>
        <v>1200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/>
    </row>
    <row r="9" spans="1:8" x14ac:dyDescent="0.25">
      <c r="A9" s="1"/>
      <c r="B9" s="1"/>
      <c r="C9" s="1"/>
      <c r="D9" s="1"/>
      <c r="E9" s="1"/>
      <c r="F9" s="1" t="s">
        <v>8</v>
      </c>
      <c r="G9" s="1"/>
      <c r="H9" s="2">
        <v>30301.33</v>
      </c>
    </row>
    <row r="10" spans="1:8" ht="15.75" thickBot="1" x14ac:dyDescent="0.3">
      <c r="A10" s="1"/>
      <c r="B10" s="1"/>
      <c r="C10" s="1"/>
      <c r="D10" s="1"/>
      <c r="E10" s="1"/>
      <c r="F10" s="1" t="s">
        <v>9</v>
      </c>
      <c r="G10" s="1"/>
      <c r="H10" s="3">
        <v>-21502.03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f>ROUND(SUM(H8:H10),5)</f>
        <v>8799.2999999999993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/>
    </row>
    <row r="13" spans="1:8" x14ac:dyDescent="0.25">
      <c r="A13" s="1"/>
      <c r="B13" s="1"/>
      <c r="C13" s="1"/>
      <c r="D13" s="1"/>
      <c r="E13" s="1"/>
      <c r="F13" s="1" t="s">
        <v>12</v>
      </c>
      <c r="G13" s="1"/>
      <c r="H13" s="2">
        <v>396.28</v>
      </c>
    </row>
    <row r="14" spans="1:8" x14ac:dyDescent="0.25">
      <c r="A14" s="1"/>
      <c r="B14" s="1"/>
      <c r="C14" s="1"/>
      <c r="D14" s="1"/>
      <c r="E14" s="1"/>
      <c r="F14" s="1" t="s">
        <v>13</v>
      </c>
      <c r="G14" s="1"/>
      <c r="H14" s="2">
        <v>2275</v>
      </c>
    </row>
    <row r="15" spans="1:8" ht="15.75" thickBot="1" x14ac:dyDescent="0.3">
      <c r="A15" s="1"/>
      <c r="B15" s="1"/>
      <c r="C15" s="1"/>
      <c r="D15" s="1"/>
      <c r="E15" s="1"/>
      <c r="F15" s="1" t="s">
        <v>14</v>
      </c>
      <c r="G15" s="1"/>
      <c r="H15" s="4">
        <v>225</v>
      </c>
    </row>
    <row r="16" spans="1:8" ht="15.75" thickBot="1" x14ac:dyDescent="0.3">
      <c r="A16" s="1"/>
      <c r="B16" s="1"/>
      <c r="C16" s="1"/>
      <c r="D16" s="1"/>
      <c r="E16" s="1" t="s">
        <v>15</v>
      </c>
      <c r="F16" s="1"/>
      <c r="G16" s="1"/>
      <c r="H16" s="5">
        <f>ROUND(SUM(H12:H15),5)</f>
        <v>2896.28</v>
      </c>
    </row>
    <row r="17" spans="1:8" ht="15.75" thickBot="1" x14ac:dyDescent="0.3">
      <c r="A17" s="1"/>
      <c r="B17" s="1"/>
      <c r="C17" s="1"/>
      <c r="D17" s="1" t="s">
        <v>16</v>
      </c>
      <c r="E17" s="1"/>
      <c r="F17" s="1"/>
      <c r="G17" s="1"/>
      <c r="H17" s="6">
        <f>ROUND(SUM(H3:H4)+H7+H11+H16,5)</f>
        <v>15360.45</v>
      </c>
    </row>
    <row r="18" spans="1:8" x14ac:dyDescent="0.25">
      <c r="A18" s="1"/>
      <c r="B18" s="1"/>
      <c r="C18" s="1" t="s">
        <v>17</v>
      </c>
      <c r="D18" s="1"/>
      <c r="E18" s="1"/>
      <c r="F18" s="1"/>
      <c r="G18" s="1"/>
      <c r="H18" s="2">
        <f>H17</f>
        <v>15360.45</v>
      </c>
    </row>
    <row r="19" spans="1:8" x14ac:dyDescent="0.25">
      <c r="A19" s="1"/>
      <c r="B19" s="1"/>
      <c r="C19" s="1"/>
      <c r="D19" s="1" t="s">
        <v>18</v>
      </c>
      <c r="E19" s="1"/>
      <c r="F19" s="1"/>
      <c r="G19" s="1"/>
      <c r="H19" s="2"/>
    </row>
    <row r="20" spans="1:8" x14ac:dyDescent="0.25">
      <c r="A20" s="1"/>
      <c r="B20" s="1"/>
      <c r="C20" s="1"/>
      <c r="D20" s="1"/>
      <c r="E20" s="1" t="s">
        <v>19</v>
      </c>
      <c r="F20" s="1"/>
      <c r="G20" s="1"/>
      <c r="H20" s="2"/>
    </row>
    <row r="21" spans="1:8" x14ac:dyDescent="0.25">
      <c r="A21" s="1"/>
      <c r="B21" s="1"/>
      <c r="C21" s="1"/>
      <c r="D21" s="1"/>
      <c r="E21" s="1"/>
      <c r="F21" s="1" t="s">
        <v>20</v>
      </c>
      <c r="G21" s="1"/>
      <c r="H21" s="2">
        <v>898.37</v>
      </c>
    </row>
    <row r="22" spans="1:8" ht="15.75" thickBot="1" x14ac:dyDescent="0.3">
      <c r="A22" s="1"/>
      <c r="B22" s="1"/>
      <c r="C22" s="1"/>
      <c r="D22" s="1"/>
      <c r="E22" s="1"/>
      <c r="F22" s="1" t="s">
        <v>21</v>
      </c>
      <c r="G22" s="1"/>
      <c r="H22" s="3">
        <v>856.59</v>
      </c>
    </row>
    <row r="23" spans="1:8" x14ac:dyDescent="0.25">
      <c r="A23" s="1"/>
      <c r="B23" s="1"/>
      <c r="C23" s="1"/>
      <c r="D23" s="1"/>
      <c r="E23" s="1" t="s">
        <v>22</v>
      </c>
      <c r="F23" s="1"/>
      <c r="G23" s="1"/>
      <c r="H23" s="2">
        <f>ROUND(SUM(H20:H22),5)</f>
        <v>1754.96</v>
      </c>
    </row>
    <row r="24" spans="1:8" x14ac:dyDescent="0.25">
      <c r="A24" s="1"/>
      <c r="B24" s="1"/>
      <c r="C24" s="1"/>
      <c r="D24" s="1"/>
      <c r="E24" s="1" t="s">
        <v>23</v>
      </c>
      <c r="F24" s="1"/>
      <c r="G24" s="1"/>
      <c r="H24" s="2">
        <v>300</v>
      </c>
    </row>
    <row r="25" spans="1:8" x14ac:dyDescent="0.25">
      <c r="A25" s="1"/>
      <c r="B25" s="1"/>
      <c r="C25" s="1"/>
      <c r="D25" s="1"/>
      <c r="E25" s="1" t="s">
        <v>24</v>
      </c>
      <c r="F25" s="1"/>
      <c r="G25" s="1"/>
      <c r="H25" s="2"/>
    </row>
    <row r="26" spans="1:8" x14ac:dyDescent="0.25">
      <c r="A26" s="1"/>
      <c r="B26" s="1"/>
      <c r="C26" s="1"/>
      <c r="D26" s="1"/>
      <c r="E26" s="1"/>
      <c r="F26" s="1" t="s">
        <v>25</v>
      </c>
      <c r="G26" s="1"/>
      <c r="H26" s="2">
        <v>232.25</v>
      </c>
    </row>
    <row r="27" spans="1:8" ht="15.75" thickBot="1" x14ac:dyDescent="0.3">
      <c r="A27" s="1"/>
      <c r="B27" s="1"/>
      <c r="C27" s="1"/>
      <c r="D27" s="1"/>
      <c r="E27" s="1"/>
      <c r="F27" s="1" t="s">
        <v>26</v>
      </c>
      <c r="G27" s="1"/>
      <c r="H27" s="3">
        <v>894.9</v>
      </c>
    </row>
    <row r="28" spans="1:8" x14ac:dyDescent="0.25">
      <c r="A28" s="1"/>
      <c r="B28" s="1"/>
      <c r="C28" s="1"/>
      <c r="D28" s="1"/>
      <c r="E28" s="1" t="s">
        <v>27</v>
      </c>
      <c r="F28" s="1"/>
      <c r="G28" s="1"/>
      <c r="H28" s="2">
        <f>ROUND(SUM(H25:H27),5)</f>
        <v>1127.1500000000001</v>
      </c>
    </row>
    <row r="29" spans="1:8" x14ac:dyDescent="0.25">
      <c r="A29" s="1"/>
      <c r="B29" s="1"/>
      <c r="C29" s="1"/>
      <c r="D29" s="1"/>
      <c r="E29" s="1" t="s">
        <v>28</v>
      </c>
      <c r="F29" s="1"/>
      <c r="G29" s="1"/>
      <c r="H29" s="2">
        <v>532.98</v>
      </c>
    </row>
    <row r="30" spans="1:8" x14ac:dyDescent="0.25">
      <c r="A30" s="1"/>
      <c r="B30" s="1"/>
      <c r="C30" s="1"/>
      <c r="D30" s="1"/>
      <c r="E30" s="1" t="s">
        <v>29</v>
      </c>
      <c r="F30" s="1"/>
      <c r="G30" s="1"/>
      <c r="H30" s="2">
        <v>5025.97</v>
      </c>
    </row>
    <row r="31" spans="1:8" x14ac:dyDescent="0.25">
      <c r="A31" s="1"/>
      <c r="B31" s="1"/>
      <c r="C31" s="1"/>
      <c r="D31" s="1"/>
      <c r="E31" s="1" t="s">
        <v>30</v>
      </c>
      <c r="F31" s="1"/>
      <c r="G31" s="1"/>
      <c r="H31" s="2">
        <v>377.54</v>
      </c>
    </row>
    <row r="32" spans="1:8" x14ac:dyDescent="0.25">
      <c r="A32" s="1"/>
      <c r="B32" s="1"/>
      <c r="C32" s="1"/>
      <c r="D32" s="1"/>
      <c r="E32" s="1" t="s">
        <v>31</v>
      </c>
      <c r="F32" s="1"/>
      <c r="G32" s="1"/>
      <c r="H32" s="2">
        <v>1000</v>
      </c>
    </row>
    <row r="33" spans="1:8" x14ac:dyDescent="0.25">
      <c r="A33" s="1"/>
      <c r="B33" s="1"/>
      <c r="C33" s="1"/>
      <c r="D33" s="1"/>
      <c r="E33" s="1" t="s">
        <v>32</v>
      </c>
      <c r="F33" s="1"/>
      <c r="G33" s="1"/>
      <c r="H33" s="2">
        <v>830.84</v>
      </c>
    </row>
    <row r="34" spans="1:8" x14ac:dyDescent="0.25">
      <c r="A34" s="1"/>
      <c r="B34" s="1"/>
      <c r="C34" s="1"/>
      <c r="D34" s="1"/>
      <c r="E34" s="1" t="s">
        <v>33</v>
      </c>
      <c r="F34" s="1"/>
      <c r="G34" s="1"/>
      <c r="H34" s="2"/>
    </row>
    <row r="35" spans="1:8" ht="15.75" thickBot="1" x14ac:dyDescent="0.3">
      <c r="A35" s="1"/>
      <c r="B35" s="1"/>
      <c r="C35" s="1"/>
      <c r="D35" s="1"/>
      <c r="E35" s="1"/>
      <c r="F35" s="1" t="s">
        <v>34</v>
      </c>
      <c r="G35" s="1"/>
      <c r="H35" s="3">
        <v>485.59</v>
      </c>
    </row>
    <row r="36" spans="1:8" x14ac:dyDescent="0.25">
      <c r="A36" s="1"/>
      <c r="B36" s="1"/>
      <c r="C36" s="1"/>
      <c r="D36" s="1"/>
      <c r="E36" s="1" t="s">
        <v>35</v>
      </c>
      <c r="F36" s="1"/>
      <c r="G36" s="1"/>
      <c r="H36" s="2">
        <f>ROUND(SUM(H34:H35),5)</f>
        <v>485.59</v>
      </c>
    </row>
    <row r="37" spans="1:8" x14ac:dyDescent="0.25">
      <c r="A37" s="1"/>
      <c r="B37" s="1"/>
      <c r="C37" s="1"/>
      <c r="D37" s="1"/>
      <c r="E37" s="1" t="s">
        <v>36</v>
      </c>
      <c r="F37" s="1"/>
      <c r="G37" s="1"/>
      <c r="H37" s="2"/>
    </row>
    <row r="38" spans="1:8" x14ac:dyDescent="0.25">
      <c r="A38" s="1"/>
      <c r="B38" s="1"/>
      <c r="C38" s="1"/>
      <c r="D38" s="1"/>
      <c r="E38" s="1"/>
      <c r="F38" s="1" t="s">
        <v>37</v>
      </c>
      <c r="G38" s="1"/>
      <c r="H38" s="2">
        <v>7.57</v>
      </c>
    </row>
    <row r="39" spans="1:8" ht="15.75" thickBot="1" x14ac:dyDescent="0.3">
      <c r="A39" s="1"/>
      <c r="B39" s="1"/>
      <c r="C39" s="1"/>
      <c r="D39" s="1"/>
      <c r="E39" s="1"/>
      <c r="F39" s="1" t="s">
        <v>38</v>
      </c>
      <c r="G39" s="1"/>
      <c r="H39" s="3">
        <v>18</v>
      </c>
    </row>
    <row r="40" spans="1:8" x14ac:dyDescent="0.25">
      <c r="A40" s="1"/>
      <c r="B40" s="1"/>
      <c r="C40" s="1"/>
      <c r="D40" s="1"/>
      <c r="E40" s="1" t="s">
        <v>39</v>
      </c>
      <c r="F40" s="1"/>
      <c r="G40" s="1"/>
      <c r="H40" s="2">
        <f>ROUND(SUM(H37:H39),5)</f>
        <v>25.57</v>
      </c>
    </row>
    <row r="41" spans="1:8" x14ac:dyDescent="0.25">
      <c r="A41" s="1"/>
      <c r="B41" s="1"/>
      <c r="C41" s="1"/>
      <c r="D41" s="1"/>
      <c r="E41" s="1" t="s">
        <v>40</v>
      </c>
      <c r="F41" s="1"/>
      <c r="G41" s="1"/>
      <c r="H41" s="2"/>
    </row>
    <row r="42" spans="1:8" x14ac:dyDescent="0.25">
      <c r="A42" s="1"/>
      <c r="B42" s="1"/>
      <c r="C42" s="1"/>
      <c r="D42" s="1"/>
      <c r="E42" s="1"/>
      <c r="F42" s="1" t="s">
        <v>41</v>
      </c>
      <c r="G42" s="1"/>
      <c r="H42" s="2">
        <v>232.75</v>
      </c>
    </row>
    <row r="43" spans="1:8" ht="15.75" thickBot="1" x14ac:dyDescent="0.3">
      <c r="A43" s="1"/>
      <c r="B43" s="1"/>
      <c r="C43" s="1"/>
      <c r="D43" s="1"/>
      <c r="E43" s="1"/>
      <c r="F43" s="1" t="s">
        <v>42</v>
      </c>
      <c r="G43" s="1"/>
      <c r="H43" s="3">
        <v>40</v>
      </c>
    </row>
    <row r="44" spans="1:8" x14ac:dyDescent="0.25">
      <c r="A44" s="1"/>
      <c r="B44" s="1"/>
      <c r="C44" s="1"/>
      <c r="D44" s="1"/>
      <c r="E44" s="1" t="s">
        <v>43</v>
      </c>
      <c r="F44" s="1"/>
      <c r="G44" s="1"/>
      <c r="H44" s="2">
        <f>ROUND(SUM(H41:H43),5)</f>
        <v>272.75</v>
      </c>
    </row>
    <row r="45" spans="1:8" x14ac:dyDescent="0.25">
      <c r="A45" s="1"/>
      <c r="B45" s="1"/>
      <c r="C45" s="1"/>
      <c r="D45" s="1"/>
      <c r="E45" s="1" t="s">
        <v>44</v>
      </c>
      <c r="F45" s="1"/>
      <c r="G45" s="1"/>
      <c r="H45" s="2"/>
    </row>
    <row r="46" spans="1:8" x14ac:dyDescent="0.25">
      <c r="A46" s="1"/>
      <c r="B46" s="1"/>
      <c r="C46" s="1"/>
      <c r="D46" s="1"/>
      <c r="E46" s="1"/>
      <c r="F46" s="1" t="s">
        <v>45</v>
      </c>
      <c r="G46" s="1"/>
      <c r="H46" s="2">
        <v>608.44000000000005</v>
      </c>
    </row>
    <row r="47" spans="1:8" ht="15.75" thickBot="1" x14ac:dyDescent="0.3">
      <c r="A47" s="1"/>
      <c r="B47" s="1"/>
      <c r="C47" s="1"/>
      <c r="D47" s="1"/>
      <c r="E47" s="1"/>
      <c r="F47" s="1" t="s">
        <v>46</v>
      </c>
      <c r="G47" s="1"/>
      <c r="H47" s="3">
        <v>1521.8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f>ROUND(SUM(H45:H47),5)</f>
        <v>2130.2399999999998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/>
    </row>
    <row r="50" spans="1:8" x14ac:dyDescent="0.25">
      <c r="A50" s="1"/>
      <c r="B50" s="1"/>
      <c r="C50" s="1"/>
      <c r="D50" s="1"/>
      <c r="E50" s="1"/>
      <c r="F50" s="1" t="s">
        <v>49</v>
      </c>
      <c r="G50" s="1"/>
      <c r="H50" s="2">
        <v>680.5</v>
      </c>
    </row>
    <row r="51" spans="1:8" ht="15.75" thickBot="1" x14ac:dyDescent="0.3">
      <c r="A51" s="1"/>
      <c r="B51" s="1"/>
      <c r="C51" s="1"/>
      <c r="D51" s="1"/>
      <c r="E51" s="1"/>
      <c r="F51" s="1" t="s">
        <v>50</v>
      </c>
      <c r="G51" s="1"/>
      <c r="H51" s="3">
        <v>89.19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>
        <f>ROUND(SUM(H49:H51),5)</f>
        <v>769.69</v>
      </c>
    </row>
    <row r="53" spans="1:8" x14ac:dyDescent="0.25">
      <c r="A53" s="1"/>
      <c r="B53" s="1"/>
      <c r="C53" s="1"/>
      <c r="D53" s="1"/>
      <c r="E53" s="1" t="s">
        <v>52</v>
      </c>
      <c r="F53" s="1"/>
      <c r="G53" s="1"/>
      <c r="H53" s="2">
        <v>4200</v>
      </c>
    </row>
    <row r="54" spans="1:8" x14ac:dyDescent="0.25">
      <c r="A54" s="1"/>
      <c r="B54" s="1"/>
      <c r="C54" s="1"/>
      <c r="D54" s="1"/>
      <c r="E54" s="1" t="s">
        <v>53</v>
      </c>
      <c r="F54" s="1"/>
      <c r="G54" s="1"/>
      <c r="H54" s="2"/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1000</v>
      </c>
    </row>
    <row r="56" spans="1:8" ht="15.75" thickBot="1" x14ac:dyDescent="0.3">
      <c r="A56" s="1"/>
      <c r="B56" s="1"/>
      <c r="C56" s="1"/>
      <c r="D56" s="1"/>
      <c r="E56" s="1"/>
      <c r="F56" s="1" t="s">
        <v>55</v>
      </c>
      <c r="G56" s="1"/>
      <c r="H56" s="3">
        <v>90</v>
      </c>
    </row>
    <row r="57" spans="1:8" x14ac:dyDescent="0.25">
      <c r="A57" s="1"/>
      <c r="B57" s="1"/>
      <c r="C57" s="1"/>
      <c r="D57" s="1"/>
      <c r="E57" s="1" t="s">
        <v>56</v>
      </c>
      <c r="F57" s="1"/>
      <c r="G57" s="1"/>
      <c r="H57" s="2">
        <f>ROUND(SUM(H54:H56),5)</f>
        <v>1090</v>
      </c>
    </row>
    <row r="58" spans="1:8" x14ac:dyDescent="0.25">
      <c r="A58" s="1"/>
      <c r="B58" s="1"/>
      <c r="C58" s="1"/>
      <c r="D58" s="1"/>
      <c r="E58" s="1" t="s">
        <v>57</v>
      </c>
      <c r="F58" s="1"/>
      <c r="G58" s="1"/>
      <c r="H58" s="2"/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/>
    </row>
    <row r="60" spans="1:8" x14ac:dyDescent="0.25">
      <c r="A60" s="1"/>
      <c r="B60" s="1"/>
      <c r="C60" s="1"/>
      <c r="D60" s="1"/>
      <c r="E60" s="1"/>
      <c r="F60" s="1"/>
      <c r="G60" s="1" t="s">
        <v>59</v>
      </c>
      <c r="H60" s="2">
        <v>11.46</v>
      </c>
    </row>
    <row r="61" spans="1:8" ht="15.75" thickBot="1" x14ac:dyDescent="0.3">
      <c r="A61" s="1"/>
      <c r="B61" s="1"/>
      <c r="C61" s="1"/>
      <c r="D61" s="1"/>
      <c r="E61" s="1"/>
      <c r="F61" s="1"/>
      <c r="G61" s="1" t="s">
        <v>60</v>
      </c>
      <c r="H61" s="3">
        <v>243.56</v>
      </c>
    </row>
    <row r="62" spans="1:8" x14ac:dyDescent="0.25">
      <c r="A62" s="1"/>
      <c r="B62" s="1"/>
      <c r="C62" s="1"/>
      <c r="D62" s="1"/>
      <c r="E62" s="1"/>
      <c r="F62" s="1" t="s">
        <v>61</v>
      </c>
      <c r="G62" s="1"/>
      <c r="H62" s="2">
        <f>ROUND(SUM(H59:H61),5)</f>
        <v>255.02</v>
      </c>
    </row>
    <row r="63" spans="1:8" x14ac:dyDescent="0.25">
      <c r="A63" s="1"/>
      <c r="B63" s="1"/>
      <c r="C63" s="1"/>
      <c r="D63" s="1"/>
      <c r="E63" s="1"/>
      <c r="F63" s="1" t="s">
        <v>62</v>
      </c>
      <c r="G63" s="1"/>
      <c r="H63" s="2"/>
    </row>
    <row r="64" spans="1:8" x14ac:dyDescent="0.25">
      <c r="A64" s="1"/>
      <c r="B64" s="1"/>
      <c r="C64" s="1"/>
      <c r="D64" s="1"/>
      <c r="E64" s="1"/>
      <c r="F64" s="1"/>
      <c r="G64" s="1" t="s">
        <v>63</v>
      </c>
      <c r="H64" s="2">
        <v>1000</v>
      </c>
    </row>
    <row r="65" spans="1:8" ht="15.75" thickBot="1" x14ac:dyDescent="0.3">
      <c r="A65" s="1"/>
      <c r="B65" s="1"/>
      <c r="C65" s="1"/>
      <c r="D65" s="1"/>
      <c r="E65" s="1"/>
      <c r="F65" s="1"/>
      <c r="G65" s="1" t="s">
        <v>64</v>
      </c>
      <c r="H65" s="3">
        <v>947.61</v>
      </c>
    </row>
    <row r="66" spans="1:8" x14ac:dyDescent="0.25">
      <c r="A66" s="1"/>
      <c r="B66" s="1"/>
      <c r="C66" s="1"/>
      <c r="D66" s="1"/>
      <c r="E66" s="1"/>
      <c r="F66" s="1" t="s">
        <v>65</v>
      </c>
      <c r="G66" s="1"/>
      <c r="H66" s="2">
        <f>ROUND(SUM(H63:H65),5)</f>
        <v>1947.61</v>
      </c>
    </row>
    <row r="67" spans="1:8" x14ac:dyDescent="0.25">
      <c r="A67" s="1"/>
      <c r="B67" s="1"/>
      <c r="C67" s="1"/>
      <c r="D67" s="1"/>
      <c r="E67" s="1"/>
      <c r="F67" s="1" t="s">
        <v>66</v>
      </c>
      <c r="G67" s="1"/>
      <c r="H67" s="2">
        <v>69.28</v>
      </c>
    </row>
    <row r="68" spans="1:8" x14ac:dyDescent="0.25">
      <c r="A68" s="1"/>
      <c r="B68" s="1"/>
      <c r="C68" s="1"/>
      <c r="D68" s="1"/>
      <c r="E68" s="1"/>
      <c r="F68" s="1" t="s">
        <v>67</v>
      </c>
      <c r="G68" s="1"/>
      <c r="H68" s="2">
        <v>1567.92</v>
      </c>
    </row>
    <row r="69" spans="1:8" ht="15.75" thickBot="1" x14ac:dyDescent="0.3">
      <c r="A69" s="1"/>
      <c r="B69" s="1"/>
      <c r="C69" s="1"/>
      <c r="D69" s="1"/>
      <c r="E69" s="1"/>
      <c r="F69" s="1" t="s">
        <v>68</v>
      </c>
      <c r="G69" s="1"/>
      <c r="H69" s="3">
        <v>-127.98</v>
      </c>
    </row>
    <row r="70" spans="1:8" x14ac:dyDescent="0.25">
      <c r="A70" s="1"/>
      <c r="B70" s="1"/>
      <c r="C70" s="1"/>
      <c r="D70" s="1"/>
      <c r="E70" s="1" t="s">
        <v>69</v>
      </c>
      <c r="F70" s="1"/>
      <c r="G70" s="1"/>
      <c r="H70" s="2">
        <f>ROUND(H58+H62+SUM(H66:H69),5)</f>
        <v>3711.85</v>
      </c>
    </row>
    <row r="71" spans="1:8" x14ac:dyDescent="0.25">
      <c r="A71" s="1"/>
      <c r="B71" s="1"/>
      <c r="C71" s="1"/>
      <c r="D71" s="1"/>
      <c r="E71" s="1" t="s">
        <v>70</v>
      </c>
      <c r="F71" s="1"/>
      <c r="G71" s="1"/>
      <c r="H71" s="2"/>
    </row>
    <row r="72" spans="1:8" x14ac:dyDescent="0.25">
      <c r="A72" s="1"/>
      <c r="B72" s="1"/>
      <c r="C72" s="1"/>
      <c r="D72" s="1"/>
      <c r="E72" s="1"/>
      <c r="F72" s="1" t="s">
        <v>71</v>
      </c>
      <c r="G72" s="1"/>
      <c r="H72" s="2">
        <v>1108</v>
      </c>
    </row>
    <row r="73" spans="1:8" x14ac:dyDescent="0.25">
      <c r="A73" s="1"/>
      <c r="B73" s="1"/>
      <c r="C73" s="1"/>
      <c r="D73" s="1"/>
      <c r="E73" s="1"/>
      <c r="F73" s="1" t="s">
        <v>72</v>
      </c>
      <c r="G73" s="1"/>
      <c r="H73" s="2">
        <v>268.56</v>
      </c>
    </row>
    <row r="74" spans="1:8" x14ac:dyDescent="0.25">
      <c r="A74" s="1"/>
      <c r="B74" s="1"/>
      <c r="C74" s="1"/>
      <c r="D74" s="1"/>
      <c r="E74" s="1"/>
      <c r="F74" s="1" t="s">
        <v>73</v>
      </c>
      <c r="G74" s="1"/>
      <c r="H74" s="2">
        <v>1134.68</v>
      </c>
    </row>
    <row r="75" spans="1:8" ht="15.75" thickBot="1" x14ac:dyDescent="0.3">
      <c r="A75" s="1"/>
      <c r="B75" s="1"/>
      <c r="C75" s="1"/>
      <c r="D75" s="1"/>
      <c r="E75" s="1"/>
      <c r="F75" s="1" t="s">
        <v>74</v>
      </c>
      <c r="G75" s="1"/>
      <c r="H75" s="3">
        <v>209.99</v>
      </c>
    </row>
    <row r="76" spans="1:8" x14ac:dyDescent="0.25">
      <c r="A76" s="1"/>
      <c r="B76" s="1"/>
      <c r="C76" s="1"/>
      <c r="D76" s="1"/>
      <c r="E76" s="1" t="s">
        <v>75</v>
      </c>
      <c r="F76" s="1"/>
      <c r="G76" s="1"/>
      <c r="H76" s="2">
        <f>ROUND(SUM(H71:H75),5)</f>
        <v>2721.23</v>
      </c>
    </row>
    <row r="77" spans="1:8" x14ac:dyDescent="0.25">
      <c r="A77" s="1"/>
      <c r="B77" s="1"/>
      <c r="C77" s="1"/>
      <c r="D77" s="1"/>
      <c r="E77" s="1" t="s">
        <v>76</v>
      </c>
      <c r="F77" s="1"/>
      <c r="G77" s="1"/>
      <c r="H77" s="2"/>
    </row>
    <row r="78" spans="1:8" ht="15.75" thickBot="1" x14ac:dyDescent="0.3">
      <c r="A78" s="1"/>
      <c r="B78" s="1"/>
      <c r="C78" s="1"/>
      <c r="D78" s="1"/>
      <c r="E78" s="1"/>
      <c r="F78" s="1" t="s">
        <v>77</v>
      </c>
      <c r="G78" s="1"/>
      <c r="H78" s="3">
        <v>4500</v>
      </c>
    </row>
    <row r="79" spans="1:8" x14ac:dyDescent="0.25">
      <c r="A79" s="1"/>
      <c r="B79" s="1"/>
      <c r="C79" s="1"/>
      <c r="D79" s="1"/>
      <c r="E79" s="1" t="s">
        <v>78</v>
      </c>
      <c r="F79" s="1"/>
      <c r="G79" s="1"/>
      <c r="H79" s="2">
        <f>ROUND(SUM(H77:H78),5)</f>
        <v>4500</v>
      </c>
    </row>
    <row r="80" spans="1:8" x14ac:dyDescent="0.25">
      <c r="A80" s="1"/>
      <c r="B80" s="1"/>
      <c r="C80" s="1"/>
      <c r="D80" s="1"/>
      <c r="E80" s="1" t="s">
        <v>79</v>
      </c>
      <c r="F80" s="1"/>
      <c r="G80" s="1"/>
      <c r="H80" s="2"/>
    </row>
    <row r="81" spans="1:8" x14ac:dyDescent="0.25">
      <c r="A81" s="1"/>
      <c r="B81" s="1"/>
      <c r="C81" s="1"/>
      <c r="D81" s="1"/>
      <c r="E81" s="1"/>
      <c r="F81" s="1" t="s">
        <v>80</v>
      </c>
      <c r="G81" s="1"/>
      <c r="H81" s="2">
        <v>2796.1</v>
      </c>
    </row>
    <row r="82" spans="1:8" x14ac:dyDescent="0.25">
      <c r="A82" s="1"/>
      <c r="B82" s="1"/>
      <c r="C82" s="1"/>
      <c r="D82" s="1"/>
      <c r="E82" s="1"/>
      <c r="F82" s="1" t="s">
        <v>81</v>
      </c>
      <c r="G82" s="1"/>
      <c r="H82" s="2">
        <v>830</v>
      </c>
    </row>
    <row r="83" spans="1:8" x14ac:dyDescent="0.25">
      <c r="A83" s="1"/>
      <c r="B83" s="1"/>
      <c r="C83" s="1"/>
      <c r="D83" s="1"/>
      <c r="E83" s="1"/>
      <c r="F83" s="1" t="s">
        <v>82</v>
      </c>
      <c r="G83" s="1"/>
      <c r="H83" s="2">
        <v>2923.93</v>
      </c>
    </row>
    <row r="84" spans="1:8" ht="15.75" thickBot="1" x14ac:dyDescent="0.3">
      <c r="A84" s="1"/>
      <c r="B84" s="1"/>
      <c r="C84" s="1"/>
      <c r="D84" s="1"/>
      <c r="E84" s="1"/>
      <c r="F84" s="1" t="s">
        <v>83</v>
      </c>
      <c r="G84" s="1"/>
      <c r="H84" s="3">
        <v>1150</v>
      </c>
    </row>
    <row r="85" spans="1:8" x14ac:dyDescent="0.25">
      <c r="A85" s="1"/>
      <c r="B85" s="1"/>
      <c r="C85" s="1"/>
      <c r="D85" s="1"/>
      <c r="E85" s="1" t="s">
        <v>84</v>
      </c>
      <c r="F85" s="1"/>
      <c r="G85" s="1"/>
      <c r="H85" s="2">
        <f>ROUND(SUM(H80:H84),5)</f>
        <v>7700.03</v>
      </c>
    </row>
    <row r="86" spans="1:8" x14ac:dyDescent="0.25">
      <c r="A86" s="1"/>
      <c r="B86" s="1"/>
      <c r="C86" s="1"/>
      <c r="D86" s="1"/>
      <c r="E86" s="1" t="s">
        <v>85</v>
      </c>
      <c r="F86" s="1"/>
      <c r="G86" s="1"/>
      <c r="H86" s="2"/>
    </row>
    <row r="87" spans="1:8" ht="15.75" thickBot="1" x14ac:dyDescent="0.3">
      <c r="A87" s="1"/>
      <c r="B87" s="1"/>
      <c r="C87" s="1"/>
      <c r="D87" s="1"/>
      <c r="E87" s="1"/>
      <c r="F87" s="1" t="s">
        <v>86</v>
      </c>
      <c r="G87" s="1"/>
      <c r="H87" s="3">
        <v>436.89</v>
      </c>
    </row>
    <row r="88" spans="1:8" x14ac:dyDescent="0.25">
      <c r="A88" s="1"/>
      <c r="B88" s="1"/>
      <c r="C88" s="1"/>
      <c r="D88" s="1"/>
      <c r="E88" s="1" t="s">
        <v>87</v>
      </c>
      <c r="F88" s="1"/>
      <c r="G88" s="1"/>
      <c r="H88" s="2">
        <f>ROUND(SUM(H86:H87),5)</f>
        <v>436.89</v>
      </c>
    </row>
    <row r="89" spans="1:8" x14ac:dyDescent="0.25">
      <c r="A89" s="1"/>
      <c r="B89" s="1"/>
      <c r="C89" s="1"/>
      <c r="D89" s="1"/>
      <c r="E89" s="1" t="s">
        <v>88</v>
      </c>
      <c r="F89" s="1"/>
      <c r="G89" s="1"/>
      <c r="H89" s="2"/>
    </row>
    <row r="90" spans="1:8" x14ac:dyDescent="0.25">
      <c r="A90" s="1"/>
      <c r="B90" s="1"/>
      <c r="C90" s="1"/>
      <c r="D90" s="1"/>
      <c r="E90" s="1"/>
      <c r="F90" s="1" t="s">
        <v>89</v>
      </c>
      <c r="G90" s="1"/>
      <c r="H90" s="2">
        <v>8998.66</v>
      </c>
    </row>
    <row r="91" spans="1:8" x14ac:dyDescent="0.25">
      <c r="A91" s="1"/>
      <c r="B91" s="1"/>
      <c r="C91" s="1"/>
      <c r="D91" s="1"/>
      <c r="E91" s="1"/>
      <c r="F91" s="1" t="s">
        <v>90</v>
      </c>
      <c r="G91" s="1"/>
      <c r="H91" s="2">
        <v>1103.3</v>
      </c>
    </row>
    <row r="92" spans="1:8" x14ac:dyDescent="0.25">
      <c r="A92" s="1"/>
      <c r="B92" s="1"/>
      <c r="C92" s="1"/>
      <c r="D92" s="1"/>
      <c r="E92" s="1"/>
      <c r="F92" s="1" t="s">
        <v>91</v>
      </c>
      <c r="G92" s="1"/>
      <c r="H92" s="2">
        <v>1484.29</v>
      </c>
    </row>
    <row r="93" spans="1:8" x14ac:dyDescent="0.25">
      <c r="A93" s="1"/>
      <c r="B93" s="1"/>
      <c r="C93" s="1"/>
      <c r="D93" s="1"/>
      <c r="E93" s="1"/>
      <c r="F93" s="1" t="s">
        <v>92</v>
      </c>
      <c r="G93" s="1"/>
      <c r="H93" s="2">
        <v>996.24</v>
      </c>
    </row>
    <row r="94" spans="1:8" ht="15.75" thickBot="1" x14ac:dyDescent="0.3">
      <c r="A94" s="1"/>
      <c r="B94" s="1"/>
      <c r="C94" s="1"/>
      <c r="D94" s="1"/>
      <c r="E94" s="1"/>
      <c r="F94" s="1" t="s">
        <v>93</v>
      </c>
      <c r="G94" s="1"/>
      <c r="H94" s="3">
        <v>119.28</v>
      </c>
    </row>
    <row r="95" spans="1:8" x14ac:dyDescent="0.25">
      <c r="A95" s="1"/>
      <c r="B95" s="1"/>
      <c r="C95" s="1"/>
      <c r="D95" s="1"/>
      <c r="E95" s="1" t="s">
        <v>94</v>
      </c>
      <c r="F95" s="1"/>
      <c r="G95" s="1"/>
      <c r="H95" s="2">
        <f>ROUND(SUM(H89:H94),5)</f>
        <v>12701.77</v>
      </c>
    </row>
    <row r="96" spans="1:8" x14ac:dyDescent="0.25">
      <c r="A96" s="1"/>
      <c r="B96" s="1"/>
      <c r="C96" s="1"/>
      <c r="D96" s="1"/>
      <c r="E96" s="1" t="s">
        <v>95</v>
      </c>
      <c r="F96" s="1"/>
      <c r="G96" s="1"/>
      <c r="H96" s="2"/>
    </row>
    <row r="97" spans="1:8" x14ac:dyDescent="0.25">
      <c r="A97" s="1"/>
      <c r="B97" s="1"/>
      <c r="C97" s="1"/>
      <c r="D97" s="1"/>
      <c r="E97" s="1"/>
      <c r="F97" s="1" t="s">
        <v>96</v>
      </c>
      <c r="G97" s="1"/>
      <c r="H97" s="2">
        <v>5658.6</v>
      </c>
    </row>
    <row r="98" spans="1:8" x14ac:dyDescent="0.25">
      <c r="A98" s="1"/>
      <c r="B98" s="1"/>
      <c r="C98" s="1"/>
      <c r="D98" s="1"/>
      <c r="E98" s="1"/>
      <c r="F98" s="1" t="s">
        <v>97</v>
      </c>
      <c r="G98" s="1"/>
      <c r="H98" s="2">
        <v>2393</v>
      </c>
    </row>
    <row r="99" spans="1:8" x14ac:dyDescent="0.25">
      <c r="A99" s="1"/>
      <c r="B99" s="1"/>
      <c r="C99" s="1"/>
      <c r="D99" s="1"/>
      <c r="E99" s="1"/>
      <c r="F99" s="1" t="s">
        <v>98</v>
      </c>
      <c r="G99" s="1"/>
      <c r="H99" s="2">
        <v>1120</v>
      </c>
    </row>
    <row r="100" spans="1:8" ht="15.75" thickBot="1" x14ac:dyDescent="0.3">
      <c r="A100" s="1"/>
      <c r="B100" s="1"/>
      <c r="C100" s="1"/>
      <c r="D100" s="1"/>
      <c r="E100" s="1"/>
      <c r="F100" s="1" t="s">
        <v>99</v>
      </c>
      <c r="G100" s="1"/>
      <c r="H100" s="3">
        <v>2429.0500000000002</v>
      </c>
    </row>
    <row r="101" spans="1:8" x14ac:dyDescent="0.25">
      <c r="A101" s="1"/>
      <c r="B101" s="1"/>
      <c r="C101" s="1"/>
      <c r="D101" s="1"/>
      <c r="E101" s="1" t="s">
        <v>100</v>
      </c>
      <c r="F101" s="1"/>
      <c r="G101" s="1"/>
      <c r="H101" s="2">
        <f>ROUND(SUM(H96:H100),5)</f>
        <v>11600.65</v>
      </c>
    </row>
    <row r="102" spans="1:8" x14ac:dyDescent="0.25">
      <c r="A102" s="1"/>
      <c r="B102" s="1"/>
      <c r="C102" s="1"/>
      <c r="D102" s="1"/>
      <c r="E102" s="1" t="s">
        <v>101</v>
      </c>
      <c r="F102" s="1"/>
      <c r="G102" s="1"/>
      <c r="H102" s="2"/>
    </row>
    <row r="103" spans="1:8" x14ac:dyDescent="0.25">
      <c r="A103" s="1"/>
      <c r="B103" s="1"/>
      <c r="C103" s="1"/>
      <c r="D103" s="1"/>
      <c r="E103" s="1"/>
      <c r="F103" s="1" t="s">
        <v>102</v>
      </c>
      <c r="G103" s="1"/>
      <c r="H103" s="2">
        <v>6093.4</v>
      </c>
    </row>
    <row r="104" spans="1:8" ht="15.75" thickBot="1" x14ac:dyDescent="0.3">
      <c r="A104" s="1"/>
      <c r="B104" s="1"/>
      <c r="C104" s="1"/>
      <c r="D104" s="1"/>
      <c r="E104" s="1"/>
      <c r="F104" s="1" t="s">
        <v>103</v>
      </c>
      <c r="G104" s="1"/>
      <c r="H104" s="3">
        <v>1203</v>
      </c>
    </row>
    <row r="105" spans="1:8" x14ac:dyDescent="0.25">
      <c r="A105" s="1"/>
      <c r="B105" s="1"/>
      <c r="C105" s="1"/>
      <c r="D105" s="1"/>
      <c r="E105" s="1" t="s">
        <v>104</v>
      </c>
      <c r="F105" s="1"/>
      <c r="G105" s="1"/>
      <c r="H105" s="2">
        <f>ROUND(SUM(H102:H104),5)</f>
        <v>7296.4</v>
      </c>
    </row>
    <row r="106" spans="1:8" x14ac:dyDescent="0.25">
      <c r="A106" s="1"/>
      <c r="B106" s="1"/>
      <c r="C106" s="1"/>
      <c r="D106" s="1"/>
      <c r="E106" s="1" t="s">
        <v>105</v>
      </c>
      <c r="F106" s="1"/>
      <c r="G106" s="1"/>
      <c r="H106" s="2"/>
    </row>
    <row r="107" spans="1:8" ht="15.75" thickBot="1" x14ac:dyDescent="0.3">
      <c r="A107" s="1"/>
      <c r="B107" s="1"/>
      <c r="C107" s="1"/>
      <c r="D107" s="1"/>
      <c r="E107" s="1"/>
      <c r="F107" s="1" t="s">
        <v>106</v>
      </c>
      <c r="G107" s="1"/>
      <c r="H107" s="3">
        <v>529.45000000000005</v>
      </c>
    </row>
    <row r="108" spans="1:8" x14ac:dyDescent="0.25">
      <c r="A108" s="1"/>
      <c r="B108" s="1"/>
      <c r="C108" s="1"/>
      <c r="D108" s="1"/>
      <c r="E108" s="1" t="s">
        <v>107</v>
      </c>
      <c r="F108" s="1"/>
      <c r="G108" s="1"/>
      <c r="H108" s="2">
        <f>ROUND(SUM(H106:H107),5)</f>
        <v>529.45000000000005</v>
      </c>
    </row>
    <row r="109" spans="1:8" x14ac:dyDescent="0.25">
      <c r="A109" s="1"/>
      <c r="B109" s="1"/>
      <c r="C109" s="1"/>
      <c r="D109" s="1"/>
      <c r="E109" s="1" t="s">
        <v>108</v>
      </c>
      <c r="F109" s="1"/>
      <c r="G109" s="1"/>
      <c r="H109" s="2"/>
    </row>
    <row r="110" spans="1:8" ht="15.75" thickBot="1" x14ac:dyDescent="0.3">
      <c r="A110" s="1"/>
      <c r="B110" s="1"/>
      <c r="C110" s="1"/>
      <c r="D110" s="1"/>
      <c r="E110" s="1"/>
      <c r="F110" s="1" t="s">
        <v>109</v>
      </c>
      <c r="G110" s="1"/>
      <c r="H110" s="3">
        <v>71266.539999999994</v>
      </c>
    </row>
    <row r="111" spans="1:8" x14ac:dyDescent="0.25">
      <c r="A111" s="1"/>
      <c r="B111" s="1"/>
      <c r="C111" s="1"/>
      <c r="D111" s="1"/>
      <c r="E111" s="1" t="s">
        <v>110</v>
      </c>
      <c r="F111" s="1"/>
      <c r="G111" s="1"/>
      <c r="H111" s="2">
        <f>ROUND(SUM(H109:H110),5)</f>
        <v>71266.539999999994</v>
      </c>
    </row>
    <row r="112" spans="1:8" x14ac:dyDescent="0.25">
      <c r="A112" s="1"/>
      <c r="B112" s="1"/>
      <c r="C112" s="1"/>
      <c r="D112" s="1"/>
      <c r="E112" s="1" t="s">
        <v>111</v>
      </c>
      <c r="F112" s="1"/>
      <c r="G112" s="1"/>
      <c r="H112" s="2"/>
    </row>
    <row r="113" spans="1:8" x14ac:dyDescent="0.25">
      <c r="A113" s="1"/>
      <c r="B113" s="1"/>
      <c r="C113" s="1"/>
      <c r="D113" s="1"/>
      <c r="E113" s="1"/>
      <c r="F113" s="1" t="s">
        <v>112</v>
      </c>
      <c r="G113" s="1"/>
      <c r="H113" s="2">
        <v>254.9</v>
      </c>
    </row>
    <row r="114" spans="1:8" x14ac:dyDescent="0.25">
      <c r="A114" s="1"/>
      <c r="B114" s="1"/>
      <c r="C114" s="1"/>
      <c r="D114" s="1"/>
      <c r="E114" s="1"/>
      <c r="F114" s="1" t="s">
        <v>113</v>
      </c>
      <c r="G114" s="1"/>
      <c r="H114" s="2">
        <v>5505.79</v>
      </c>
    </row>
    <row r="115" spans="1:8" x14ac:dyDescent="0.25">
      <c r="A115" s="1"/>
      <c r="B115" s="1"/>
      <c r="C115" s="1"/>
      <c r="D115" s="1"/>
      <c r="E115" s="1"/>
      <c r="F115" s="1" t="s">
        <v>114</v>
      </c>
      <c r="G115" s="1"/>
      <c r="H115" s="2">
        <v>4088.92</v>
      </c>
    </row>
    <row r="116" spans="1:8" x14ac:dyDescent="0.25">
      <c r="A116" s="1"/>
      <c r="B116" s="1"/>
      <c r="C116" s="1"/>
      <c r="D116" s="1"/>
      <c r="E116" s="1"/>
      <c r="F116" s="1" t="s">
        <v>115</v>
      </c>
      <c r="G116" s="1"/>
      <c r="H116" s="2">
        <v>9.61</v>
      </c>
    </row>
    <row r="117" spans="1:8" ht="15.75" thickBot="1" x14ac:dyDescent="0.3">
      <c r="A117" s="1"/>
      <c r="B117" s="1"/>
      <c r="C117" s="1"/>
      <c r="D117" s="1"/>
      <c r="E117" s="1"/>
      <c r="F117" s="1" t="s">
        <v>116</v>
      </c>
      <c r="G117" s="1"/>
      <c r="H117" s="3">
        <v>4232.3900000000003</v>
      </c>
    </row>
    <row r="118" spans="1:8" x14ac:dyDescent="0.25">
      <c r="A118" s="1"/>
      <c r="B118" s="1"/>
      <c r="C118" s="1"/>
      <c r="D118" s="1"/>
      <c r="E118" s="1" t="s">
        <v>117</v>
      </c>
      <c r="F118" s="1"/>
      <c r="G118" s="1"/>
      <c r="H118" s="2">
        <f>ROUND(SUM(H112:H117),5)</f>
        <v>14091.61</v>
      </c>
    </row>
    <row r="119" spans="1:8" x14ac:dyDescent="0.25">
      <c r="A119" s="1"/>
      <c r="B119" s="1"/>
      <c r="C119" s="1"/>
      <c r="D119" s="1"/>
      <c r="E119" s="1" t="s">
        <v>118</v>
      </c>
      <c r="F119" s="1"/>
      <c r="G119" s="1"/>
      <c r="H119" s="2">
        <v>332.97</v>
      </c>
    </row>
    <row r="120" spans="1:8" x14ac:dyDescent="0.25">
      <c r="A120" s="1"/>
      <c r="B120" s="1"/>
      <c r="C120" s="1"/>
      <c r="D120" s="1"/>
      <c r="E120" s="1" t="s">
        <v>119</v>
      </c>
      <c r="F120" s="1"/>
      <c r="G120" s="1"/>
      <c r="H120" s="2"/>
    </row>
    <row r="121" spans="1:8" ht="15.75" thickBot="1" x14ac:dyDescent="0.3">
      <c r="A121" s="1"/>
      <c r="B121" s="1"/>
      <c r="C121" s="1"/>
      <c r="D121" s="1"/>
      <c r="E121" s="1"/>
      <c r="F121" s="1" t="s">
        <v>120</v>
      </c>
      <c r="G121" s="1"/>
      <c r="H121" s="4">
        <v>1460.72</v>
      </c>
    </row>
    <row r="122" spans="1:8" ht="15.75" thickBot="1" x14ac:dyDescent="0.3">
      <c r="A122" s="1"/>
      <c r="B122" s="1"/>
      <c r="C122" s="1"/>
      <c r="D122" s="1"/>
      <c r="E122" s="1" t="s">
        <v>121</v>
      </c>
      <c r="F122" s="1"/>
      <c r="G122" s="1"/>
      <c r="H122" s="5">
        <f>ROUND(SUM(H120:H121),5)</f>
        <v>1460.72</v>
      </c>
    </row>
    <row r="123" spans="1:8" ht="15.75" thickBot="1" x14ac:dyDescent="0.3">
      <c r="A123" s="1"/>
      <c r="B123" s="1"/>
      <c r="C123" s="1"/>
      <c r="D123" s="1" t="s">
        <v>122</v>
      </c>
      <c r="E123" s="1"/>
      <c r="F123" s="1"/>
      <c r="G123" s="1"/>
      <c r="H123" s="5">
        <f>ROUND(H19+SUM(H23:H24)+SUM(H28:H33)+H36+H40+H44+H48+SUM(H52:H53)+H57+H70+H76+H79+H85+H88+H95+H101+H105+H108+H111+SUM(H118:H119)+H122,5)</f>
        <v>158273.39000000001</v>
      </c>
    </row>
    <row r="124" spans="1:8" ht="15.75" thickBot="1" x14ac:dyDescent="0.3">
      <c r="A124" s="1"/>
      <c r="B124" s="1" t="s">
        <v>123</v>
      </c>
      <c r="C124" s="1"/>
      <c r="D124" s="1"/>
      <c r="E124" s="1"/>
      <c r="F124" s="1"/>
      <c r="G124" s="1"/>
      <c r="H124" s="5">
        <f>ROUND(H2+H18-H123,5)</f>
        <v>-142912.94</v>
      </c>
    </row>
    <row r="125" spans="1:8" s="8" customFormat="1" ht="12" thickBot="1" x14ac:dyDescent="0.25">
      <c r="A125" s="1" t="s">
        <v>124</v>
      </c>
      <c r="B125" s="1"/>
      <c r="C125" s="1"/>
      <c r="D125" s="1"/>
      <c r="E125" s="1"/>
      <c r="F125" s="1"/>
      <c r="G125" s="1"/>
      <c r="H125" s="7">
        <f>H124</f>
        <v>-142912.94</v>
      </c>
    </row>
    <row r="126" spans="1:8" ht="15.75" thickTop="1" x14ac:dyDescent="0.25"/>
  </sheetData>
  <pageMargins left="0.7" right="0.7" top="0.75" bottom="0.75" header="0.1" footer="0.3"/>
  <pageSetup orientation="portrait" verticalDpi="0" r:id="rId1"/>
  <headerFooter>
    <oddHeader>&amp;C&amp;"Arial,Bold"&amp;12 Barton Springs Edwards Aquifer
&amp;14 Profit &amp;&amp; Loss
&amp;10 October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dcterms:created xsi:type="dcterms:W3CDTF">2018-11-16T20:16:58Z</dcterms:created>
  <dcterms:modified xsi:type="dcterms:W3CDTF">2018-11-16T20:17:37Z</dcterms:modified>
</cp:coreProperties>
</file>