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xr:revisionPtr revIDLastSave="0" documentId="8_{756DA6DD-D72D-43CD-99F3-4CE496183FA5}" xr6:coauthVersionLast="43" xr6:coauthVersionMax="43" xr10:uidLastSave="{00000000-0000-0000-0000-000000000000}"/>
  <bookViews>
    <workbookView xWindow="8700" yWindow="1380" windowWidth="15555" windowHeight="15060" xr2:uid="{0A3A9345-E0C7-4FF5-9C1F-C72F874338BF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Sheet1!$5:$5,Sheet1!$6:$6,Sheet1!$8:$8,Sheet1!$9:$9,Sheet1!$10:$10,Sheet1!$12:$12,Sheet1!$13:$13,Sheet1!$16:$16,Sheet1!$19:$19,Sheet1!$20:$20,Sheet1!$21:$21,Sheet1!$25:$25,Sheet1!$26:$26,Sheet1!$27:$27,Sheet1!$28:$28,Sheet1!$29:$29</definedName>
    <definedName name="QB_DATA_1" localSheetId="0" hidden="1">Sheet1!$30:$30,Sheet1!$31:$31,Sheet1!$34:$34,Sheet1!$35:$35,Sheet1!$36:$36,Sheet1!$43:$43,Sheet1!$44:$44,Sheet1!$45:$45,Sheet1!$46:$46,Sheet1!$47:$47,Sheet1!$52:$52,Sheet1!$53:$53,Sheet1!$54:$54,Sheet1!$55:$55</definedName>
    <definedName name="QB_FORMULA_0" localSheetId="0" hidden="1">Sheet1!$F$11,Sheet1!$F$14,Sheet1!$F$17,Sheet1!$F$22,Sheet1!$F$23,Sheet1!$F$32,Sheet1!$F$37,Sheet1!$F$38,Sheet1!$F$48,Sheet1!$F$49,Sheet1!$F$50,Sheet1!$F$56,Sheet1!$F$57</definedName>
    <definedName name="QB_ROW_1" localSheetId="0" hidden="1">Sheet1!$A$2</definedName>
    <definedName name="QB_ROW_1011" localSheetId="0" hidden="1">Sheet1!$B$3</definedName>
    <definedName name="QB_ROW_11230" localSheetId="0" hidden="1">Sheet1!$D$19</definedName>
    <definedName name="QB_ROW_12031" localSheetId="0" hidden="1">Sheet1!$D$42</definedName>
    <definedName name="QB_ROW_12330" localSheetId="0" hidden="1">Sheet1!$D$16</definedName>
    <definedName name="QB_ROW_12331" localSheetId="0" hidden="1">Sheet1!$D$48</definedName>
    <definedName name="QB_ROW_1311" localSheetId="0" hidden="1">Sheet1!$B$23</definedName>
    <definedName name="QB_ROW_14011" localSheetId="0" hidden="1">Sheet1!$B$51</definedName>
    <definedName name="QB_ROW_14230" localSheetId="0" hidden="1">Sheet1!$D$20</definedName>
    <definedName name="QB_ROW_14311" localSheetId="0" hidden="1">Sheet1!$B$56</definedName>
    <definedName name="QB_ROW_15220" localSheetId="0" hidden="1">Sheet1!$C$25</definedName>
    <definedName name="QB_ROW_16220" localSheetId="0" hidden="1">Sheet1!$C$26</definedName>
    <definedName name="QB_ROW_17220" localSheetId="0" hidden="1">Sheet1!$C$27</definedName>
    <definedName name="QB_ROW_17221" localSheetId="0" hidden="1">Sheet1!$C$55</definedName>
    <definedName name="QB_ROW_18220" localSheetId="0" hidden="1">Sheet1!$C$28</definedName>
    <definedName name="QB_ROW_191220" localSheetId="0" hidden="1">Sheet1!$C$54</definedName>
    <definedName name="QB_ROW_19220" localSheetId="0" hidden="1">Sheet1!$C$29</definedName>
    <definedName name="QB_ROW_192230" localSheetId="0" hidden="1">Sheet1!$D$21</definedName>
    <definedName name="QB_ROW_2021" localSheetId="0" hidden="1">Sheet1!$C$4</definedName>
    <definedName name="QB_ROW_20220" localSheetId="0" hidden="1">Sheet1!$C$30</definedName>
    <definedName name="QB_ROW_21220" localSheetId="0" hidden="1">Sheet1!$C$31</definedName>
    <definedName name="QB_ROW_22220" localSheetId="0" hidden="1">Sheet1!$C$34</definedName>
    <definedName name="QB_ROW_2321" localSheetId="0" hidden="1">Sheet1!$C$14</definedName>
    <definedName name="QB_ROW_23220" localSheetId="0" hidden="1">Sheet1!$C$35</definedName>
    <definedName name="QB_ROW_24220" localSheetId="0" hidden="1">Sheet1!$C$36</definedName>
    <definedName name="QB_ROW_26240" localSheetId="0" hidden="1">Sheet1!$E$43</definedName>
    <definedName name="QB_ROW_264240" localSheetId="0" hidden="1">Sheet1!$E$44</definedName>
    <definedName name="QB_ROW_29240" localSheetId="0" hidden="1">Sheet1!$E$45</definedName>
    <definedName name="QB_ROW_301" localSheetId="0" hidden="1">Sheet1!$A$38</definedName>
    <definedName name="QB_ROW_3021" localSheetId="0" hidden="1">Sheet1!$C$15</definedName>
    <definedName name="QB_ROW_31240" localSheetId="0" hidden="1">Sheet1!$E$46</definedName>
    <definedName name="QB_ROW_3321" localSheetId="0" hidden="1">Sheet1!$C$17</definedName>
    <definedName name="QB_ROW_33240" localSheetId="0" hidden="1">Sheet1!$E$47</definedName>
    <definedName name="QB_ROW_357220" localSheetId="0" hidden="1">Sheet1!$C$53</definedName>
    <definedName name="QB_ROW_4021" localSheetId="0" hidden="1">Sheet1!$C$18</definedName>
    <definedName name="QB_ROW_4230" localSheetId="0" hidden="1">Sheet1!$D$5</definedName>
    <definedName name="QB_ROW_4321" localSheetId="0" hidden="1">Sheet1!$C$22</definedName>
    <definedName name="QB_ROW_442240" localSheetId="0" hidden="1">Sheet1!$E$8</definedName>
    <definedName name="QB_ROW_492240" localSheetId="0" hidden="1">Sheet1!$E$9</definedName>
    <definedName name="QB_ROW_5011" localSheetId="0" hidden="1">Sheet1!$B$24</definedName>
    <definedName name="QB_ROW_5230" localSheetId="0" hidden="1">Sheet1!$D$6</definedName>
    <definedName name="QB_ROW_5311" localSheetId="0" hidden="1">Sheet1!$B$32</definedName>
    <definedName name="QB_ROW_6011" localSheetId="0" hidden="1">Sheet1!$B$33</definedName>
    <definedName name="QB_ROW_6030" localSheetId="0" hidden="1">Sheet1!$D$7</definedName>
    <definedName name="QB_ROW_6240" localSheetId="0" hidden="1">Sheet1!$E$10</definedName>
    <definedName name="QB_ROW_6311" localSheetId="0" hidden="1">Sheet1!$B$37</definedName>
    <definedName name="QB_ROW_6330" localSheetId="0" hidden="1">Sheet1!$D$11</definedName>
    <definedName name="QB_ROW_7001" localSheetId="0" hidden="1">Sheet1!$A$39</definedName>
    <definedName name="QB_ROW_7230" localSheetId="0" hidden="1">Sheet1!$D$12</definedName>
    <definedName name="QB_ROW_7301" localSheetId="0" hidden="1">Sheet1!$A$57</definedName>
    <definedName name="QB_ROW_8011" localSheetId="0" hidden="1">Sheet1!$B$40</definedName>
    <definedName name="QB_ROW_8220" localSheetId="0" hidden="1">Sheet1!$C$52</definedName>
    <definedName name="QB_ROW_8311" localSheetId="0" hidden="1">Sheet1!$B$50</definedName>
    <definedName name="QB_ROW_9021" localSheetId="0" hidden="1">Sheet1!$C$41</definedName>
    <definedName name="QB_ROW_9230" localSheetId="0" hidden="1">Sheet1!$D$13</definedName>
    <definedName name="QB_ROW_9321" localSheetId="0" hidden="1">Sheet1!$C$49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20190531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20190531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0" i="1"/>
  <c r="F49" i="1"/>
  <c r="F48" i="1"/>
  <c r="F38" i="1"/>
  <c r="F37" i="1"/>
  <c r="F32" i="1"/>
  <c r="F23" i="1"/>
  <c r="F22" i="1"/>
  <c r="F17" i="1"/>
  <c r="F14" i="1"/>
  <c r="F11" i="1"/>
</calcChain>
</file>

<file path=xl/sharedStrings.xml><?xml version="1.0" encoding="utf-8"?>
<sst xmlns="http://schemas.openxmlformats.org/spreadsheetml/2006/main" count="57" uniqueCount="57">
  <si>
    <t>May 31, 19</t>
  </si>
  <si>
    <t>ASSETS</t>
  </si>
  <si>
    <t>Current Assets</t>
  </si>
  <si>
    <t>Checking/Savings</t>
  </si>
  <si>
    <t>1000.0 · Cash in Bank-Checking BB&amp;T</t>
  </si>
  <si>
    <t>1010.0 · Cash in Bank - Payroll BB&amp;T</t>
  </si>
  <si>
    <t>1030.0 · TexPool Funds - General</t>
  </si>
  <si>
    <t>1030.1 · Aquifer Protection Reserve</t>
  </si>
  <si>
    <t>1030.2 · Deposits Held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</si>
  <si>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</si>
  <si>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</si>
  <si>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</si>
  <si>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</si>
  <si>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</si>
  <si>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</si>
  <si>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</si>
  <si>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</si>
  <si>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</si>
  <si>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</si>
  <si>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</si>
  <si>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</si>
  <si>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</si>
  <si>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</si>
  <si>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</si>
  <si>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</si>
  <si>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</si>
  <si>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</si>
  <si>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</si>
  <si>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</si>
  <si>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</si>
  <si>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</si>
  <si>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</si>
  <si>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</si>
  <si>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</si>
  <si>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</si>
  <si>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</si>
  <si>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</si>
  <si>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</si>
  <si>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</si>
  <si>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</si>
  <si>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</si>
  <si>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</si>
  <si>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2010.0 · Rebates Payable - Cons Credits</t>
  </si>
  <si>
    <t>2110.0 · Direct Deposit Liabilities</t>
  </si>
  <si>
    <t>2220.0 · Federal Income Tax Withheld</t>
  </si>
  <si>
    <t>2250.0 · TWC Payable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</si>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</sst>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E6409B-1226-4704-AF26-22758DC9F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2EAA42A-CBC5-40A2-AD6B-EC3C39460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F157-7E39-4C72-8FF1-F061DED2E705}">
  <sheetPr codeName="Sheet1"/>
  <dimension ref="A1:F5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2.8554687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119987.83</v>
      </c>
    </row>
    <row r="6" spans="1:6" x14ac:dyDescent="0.25">
      <c r="A6" s="1"/>
      <c r="B6" s="1"/>
      <c r="C6" s="1"/>
      <c r="D6" s="1" t="s">
        <v>5</v>
      </c>
      <c r="E6" s="1"/>
      <c r="F6" s="2">
        <v>34776.54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52050</v>
      </c>
    </row>
    <row r="9" spans="1:6" x14ac:dyDescent="0.25">
      <c r="A9" s="1"/>
      <c r="B9" s="1"/>
      <c r="C9" s="1"/>
      <c r="D9" s="1"/>
      <c r="E9" s="1" t="s">
        <v>8</v>
      </c>
      <c r="F9" s="2">
        <v>70000</v>
      </c>
    </row>
    <row r="10" spans="1:6" ht="15.75" thickBot="1" x14ac:dyDescent="0.3">
      <c r="A10" s="1"/>
      <c r="B10" s="1"/>
      <c r="C10" s="1"/>
      <c r="D10" s="1"/>
      <c r="E10" s="1" t="s">
        <v>9</v>
      </c>
      <c r="F10" s="3">
        <v>324485.14</v>
      </c>
    </row>
    <row r="11" spans="1:6" x14ac:dyDescent="0.25">
      <c r="A11" s="1"/>
      <c r="B11" s="1"/>
      <c r="C11" s="1"/>
      <c r="D11" s="1" t="s">
        <v>10</v>
      </c>
      <c r="E11" s="1"/>
      <c r="F11" s="2">
        <f>ROUND(SUM(F7:F10),5)</f>
        <v>446535.14</v>
      </c>
    </row>
    <row r="12" spans="1:6" x14ac:dyDescent="0.25">
      <c r="A12" s="1"/>
      <c r="B12" s="1"/>
      <c r="C12" s="1"/>
      <c r="D12" s="1" t="s">
        <v>11</v>
      </c>
      <c r="E12" s="1"/>
      <c r="F12" s="2">
        <v>822154.92</v>
      </c>
    </row>
    <row r="13" spans="1:6" ht="15.75" thickBot="1" x14ac:dyDescent="0.3">
      <c r="A13" s="1"/>
      <c r="B13" s="1"/>
      <c r="C13" s="1"/>
      <c r="D13" s="1" t="s">
        <v>12</v>
      </c>
      <c r="E13" s="1"/>
      <c r="F13" s="3">
        <v>60022.04</v>
      </c>
    </row>
    <row r="14" spans="1:6" x14ac:dyDescent="0.25">
      <c r="A14" s="1"/>
      <c r="B14" s="1"/>
      <c r="C14" s="1" t="s">
        <v>13</v>
      </c>
      <c r="D14" s="1"/>
      <c r="E14" s="1"/>
      <c r="F14" s="2">
        <f>ROUND(SUM(F4:F6)+SUM(F11:F13),5)</f>
        <v>1483476.47</v>
      </c>
    </row>
    <row r="15" spans="1:6" x14ac:dyDescent="0.25">
      <c r="A15" s="1"/>
      <c r="B15" s="1"/>
      <c r="C15" s="1" t="s">
        <v>14</v>
      </c>
      <c r="D15" s="1"/>
      <c r="E15" s="1"/>
      <c r="F15" s="2"/>
    </row>
    <row r="16" spans="1:6" ht="15.75" thickBot="1" x14ac:dyDescent="0.3">
      <c r="A16" s="1"/>
      <c r="B16" s="1"/>
      <c r="C16" s="1"/>
      <c r="D16" s="1" t="s">
        <v>15</v>
      </c>
      <c r="E16" s="1"/>
      <c r="F16" s="3">
        <v>48431.67</v>
      </c>
    </row>
    <row r="17" spans="1:6" x14ac:dyDescent="0.25">
      <c r="A17" s="1"/>
      <c r="B17" s="1"/>
      <c r="C17" s="1" t="s">
        <v>16</v>
      </c>
      <c r="D17" s="1"/>
      <c r="E17" s="1"/>
      <c r="F17" s="2">
        <f>ROUND(SUM(F15:F16),5)</f>
        <v>48431.67</v>
      </c>
    </row>
    <row r="18" spans="1:6" x14ac:dyDescent="0.25">
      <c r="A18" s="1"/>
      <c r="B18" s="1"/>
      <c r="C18" s="1" t="s">
        <v>17</v>
      </c>
      <c r="D18" s="1"/>
      <c r="E18" s="1"/>
      <c r="F18" s="2"/>
    </row>
    <row r="19" spans="1:6" x14ac:dyDescent="0.25">
      <c r="A19" s="1"/>
      <c r="B19" s="1"/>
      <c r="C19" s="1"/>
      <c r="D19" s="1" t="s">
        <v>18</v>
      </c>
      <c r="E19" s="1"/>
      <c r="F19" s="2">
        <v>300</v>
      </c>
    </row>
    <row r="20" spans="1:6" x14ac:dyDescent="0.25">
      <c r="A20" s="1"/>
      <c r="B20" s="1"/>
      <c r="C20" s="1"/>
      <c r="D20" s="1" t="s">
        <v>19</v>
      </c>
      <c r="E20" s="1"/>
      <c r="F20" s="2">
        <v>5011.17</v>
      </c>
    </row>
    <row r="21" spans="1:6" ht="15.75" thickBot="1" x14ac:dyDescent="0.3">
      <c r="A21" s="1"/>
      <c r="B21" s="1"/>
      <c r="C21" s="1"/>
      <c r="D21" s="1" t="s">
        <v>20</v>
      </c>
      <c r="E21" s="1"/>
      <c r="F21" s="4">
        <v>1064.46</v>
      </c>
    </row>
    <row r="22" spans="1:6" ht="15.75" thickBot="1" x14ac:dyDescent="0.3">
      <c r="A22" s="1"/>
      <c r="B22" s="1"/>
      <c r="C22" s="1" t="s">
        <v>21</v>
      </c>
      <c r="D22" s="1"/>
      <c r="E22" s="1"/>
      <c r="F22" s="5">
        <f>ROUND(SUM(F18:F21),5)</f>
        <v>6375.63</v>
      </c>
    </row>
    <row r="23" spans="1:6" x14ac:dyDescent="0.25">
      <c r="A23" s="1"/>
      <c r="B23" s="1" t="s">
        <v>22</v>
      </c>
      <c r="C23" s="1"/>
      <c r="D23" s="1"/>
      <c r="E23" s="1"/>
      <c r="F23" s="2">
        <f>ROUND(F3+F14+F17+F22,5)</f>
        <v>1538283.77</v>
      </c>
    </row>
    <row r="24" spans="1:6" x14ac:dyDescent="0.25">
      <c r="A24" s="1"/>
      <c r="B24" s="1" t="s">
        <v>23</v>
      </c>
      <c r="C24" s="1"/>
      <c r="D24" s="1"/>
      <c r="E24" s="1"/>
      <c r="F24" s="2"/>
    </row>
    <row r="25" spans="1:6" x14ac:dyDescent="0.25">
      <c r="A25" s="1"/>
      <c r="B25" s="1"/>
      <c r="C25" s="1" t="s">
        <v>24</v>
      </c>
      <c r="D25" s="1"/>
      <c r="E25" s="1"/>
      <c r="F25" s="2">
        <v>376487.89</v>
      </c>
    </row>
    <row r="26" spans="1:6" x14ac:dyDescent="0.25">
      <c r="A26" s="1"/>
      <c r="B26" s="1"/>
      <c r="C26" s="1" t="s">
        <v>25</v>
      </c>
      <c r="D26" s="1"/>
      <c r="E26" s="1"/>
      <c r="F26" s="2">
        <v>19722.900000000001</v>
      </c>
    </row>
    <row r="27" spans="1:6" x14ac:dyDescent="0.25">
      <c r="A27" s="1"/>
      <c r="B27" s="1"/>
      <c r="C27" s="1" t="s">
        <v>26</v>
      </c>
      <c r="D27" s="1"/>
      <c r="E27" s="1"/>
      <c r="F27" s="2">
        <v>13529.69</v>
      </c>
    </row>
    <row r="28" spans="1:6" x14ac:dyDescent="0.25">
      <c r="A28" s="1"/>
      <c r="B28" s="1"/>
      <c r="C28" s="1" t="s">
        <v>27</v>
      </c>
      <c r="D28" s="1"/>
      <c r="E28" s="1"/>
      <c r="F28" s="2">
        <v>78339.03</v>
      </c>
    </row>
    <row r="29" spans="1:6" x14ac:dyDescent="0.25">
      <c r="A29" s="1"/>
      <c r="B29" s="1"/>
      <c r="C29" s="1" t="s">
        <v>28</v>
      </c>
      <c r="D29" s="1"/>
      <c r="E29" s="1"/>
      <c r="F29" s="2">
        <v>-564745.24</v>
      </c>
    </row>
    <row r="30" spans="1:6" x14ac:dyDescent="0.25">
      <c r="A30" s="1"/>
      <c r="B30" s="1"/>
      <c r="C30" s="1" t="s">
        <v>29</v>
      </c>
      <c r="D30" s="1"/>
      <c r="E30" s="1"/>
      <c r="F30" s="2">
        <v>165415</v>
      </c>
    </row>
    <row r="31" spans="1:6" ht="15.75" thickBot="1" x14ac:dyDescent="0.3">
      <c r="A31" s="1"/>
      <c r="B31" s="1"/>
      <c r="C31" s="1" t="s">
        <v>30</v>
      </c>
      <c r="D31" s="1"/>
      <c r="E31" s="1"/>
      <c r="F31" s="3">
        <v>268588.03999999998</v>
      </c>
    </row>
    <row r="32" spans="1:6" x14ac:dyDescent="0.25">
      <c r="A32" s="1"/>
      <c r="B32" s="1" t="s">
        <v>31</v>
      </c>
      <c r="C32" s="1"/>
      <c r="D32" s="1"/>
      <c r="E32" s="1"/>
      <c r="F32" s="2">
        <f>ROUND(SUM(F24:F31),5)</f>
        <v>357337.31</v>
      </c>
    </row>
    <row r="33" spans="1:6" x14ac:dyDescent="0.25">
      <c r="A33" s="1"/>
      <c r="B33" s="1" t="s">
        <v>32</v>
      </c>
      <c r="C33" s="1"/>
      <c r="D33" s="1"/>
      <c r="E33" s="1"/>
      <c r="F33" s="2"/>
    </row>
    <row r="34" spans="1:6" x14ac:dyDescent="0.25">
      <c r="A34" s="1"/>
      <c r="B34" s="1"/>
      <c r="C34" s="1" t="s">
        <v>33</v>
      </c>
      <c r="D34" s="1"/>
      <c r="E34" s="1"/>
      <c r="F34" s="2">
        <v>300783.26</v>
      </c>
    </row>
    <row r="35" spans="1:6" x14ac:dyDescent="0.25">
      <c r="A35" s="1"/>
      <c r="B35" s="1"/>
      <c r="C35" s="1" t="s">
        <v>34</v>
      </c>
      <c r="D35" s="1"/>
      <c r="E35" s="1"/>
      <c r="F35" s="2">
        <v>-300783.26</v>
      </c>
    </row>
    <row r="36" spans="1:6" ht="15.75" thickBot="1" x14ac:dyDescent="0.3">
      <c r="A36" s="1"/>
      <c r="B36" s="1"/>
      <c r="C36" s="1" t="s">
        <v>35</v>
      </c>
      <c r="D36" s="1"/>
      <c r="E36" s="1"/>
      <c r="F36" s="4">
        <v>71</v>
      </c>
    </row>
    <row r="37" spans="1:6" ht="15.75" thickBot="1" x14ac:dyDescent="0.3">
      <c r="A37" s="1"/>
      <c r="B37" s="1" t="s">
        <v>36</v>
      </c>
      <c r="C37" s="1"/>
      <c r="D37" s="1"/>
      <c r="E37" s="1"/>
      <c r="F37" s="6">
        <f>ROUND(SUM(F33:F36),5)</f>
        <v>71</v>
      </c>
    </row>
    <row r="38" spans="1:6" s="8" customFormat="1" ht="12" thickBot="1" x14ac:dyDescent="0.25">
      <c r="A38" s="1" t="s">
        <v>37</v>
      </c>
      <c r="B38" s="1"/>
      <c r="C38" s="1"/>
      <c r="D38" s="1"/>
      <c r="E38" s="1"/>
      <c r="F38" s="7">
        <f>ROUND(F2+F23+F32+F37,5)</f>
        <v>1895692.08</v>
      </c>
    </row>
    <row r="39" spans="1:6" ht="15.75" thickTop="1" x14ac:dyDescent="0.25">
      <c r="A39" s="1" t="s">
        <v>38</v>
      </c>
      <c r="B39" s="1"/>
      <c r="C39" s="1"/>
      <c r="D39" s="1"/>
      <c r="E39" s="1"/>
      <c r="F39" s="2"/>
    </row>
    <row r="40" spans="1:6" x14ac:dyDescent="0.25">
      <c r="A40" s="1"/>
      <c r="B40" s="1" t="s">
        <v>39</v>
      </c>
      <c r="C40" s="1"/>
      <c r="D40" s="1"/>
      <c r="E40" s="1"/>
      <c r="F40" s="2"/>
    </row>
    <row r="41" spans="1:6" x14ac:dyDescent="0.25">
      <c r="A41" s="1"/>
      <c r="B41" s="1"/>
      <c r="C41" s="1" t="s">
        <v>40</v>
      </c>
      <c r="D41" s="1"/>
      <c r="E41" s="1"/>
      <c r="F41" s="2"/>
    </row>
    <row r="42" spans="1:6" x14ac:dyDescent="0.25">
      <c r="A42" s="1"/>
      <c r="B42" s="1"/>
      <c r="C42" s="1"/>
      <c r="D42" s="1" t="s">
        <v>41</v>
      </c>
      <c r="E42" s="1"/>
      <c r="F42" s="2"/>
    </row>
    <row r="43" spans="1:6" x14ac:dyDescent="0.25">
      <c r="A43" s="1"/>
      <c r="B43" s="1"/>
      <c r="C43" s="1"/>
      <c r="D43" s="1"/>
      <c r="E43" s="1" t="s">
        <v>42</v>
      </c>
      <c r="F43" s="2">
        <v>21502.02</v>
      </c>
    </row>
    <row r="44" spans="1:6" x14ac:dyDescent="0.25">
      <c r="A44" s="1"/>
      <c r="B44" s="1"/>
      <c r="C44" s="1"/>
      <c r="D44" s="1"/>
      <c r="E44" s="1" t="s">
        <v>43</v>
      </c>
      <c r="F44" s="2">
        <v>1035</v>
      </c>
    </row>
    <row r="45" spans="1:6" x14ac:dyDescent="0.25">
      <c r="A45" s="1"/>
      <c r="B45" s="1"/>
      <c r="C45" s="1"/>
      <c r="D45" s="1"/>
      <c r="E45" s="1" t="s">
        <v>44</v>
      </c>
      <c r="F45" s="2">
        <v>-1035</v>
      </c>
    </row>
    <row r="46" spans="1:6" x14ac:dyDescent="0.25">
      <c r="A46" s="1"/>
      <c r="B46" s="1"/>
      <c r="C46" s="1"/>
      <c r="D46" s="1"/>
      <c r="E46" s="1" t="s">
        <v>45</v>
      </c>
      <c r="F46" s="2">
        <v>0.3</v>
      </c>
    </row>
    <row r="47" spans="1:6" ht="15.75" thickBot="1" x14ac:dyDescent="0.3">
      <c r="A47" s="1"/>
      <c r="B47" s="1"/>
      <c r="C47" s="1"/>
      <c r="D47" s="1"/>
      <c r="E47" s="1" t="s">
        <v>46</v>
      </c>
      <c r="F47" s="4">
        <v>57487.839999999997</v>
      </c>
    </row>
    <row r="48" spans="1:6" ht="15.75" thickBot="1" x14ac:dyDescent="0.3">
      <c r="A48" s="1"/>
      <c r="B48" s="1"/>
      <c r="C48" s="1"/>
      <c r="D48" s="1" t="s">
        <v>47</v>
      </c>
      <c r="E48" s="1"/>
      <c r="F48" s="6">
        <f>ROUND(SUM(F42:F47),5)</f>
        <v>78990.16</v>
      </c>
    </row>
    <row r="49" spans="1:6" ht="15.75" thickBot="1" x14ac:dyDescent="0.3">
      <c r="A49" s="1"/>
      <c r="B49" s="1"/>
      <c r="C49" s="1" t="s">
        <v>48</v>
      </c>
      <c r="D49" s="1"/>
      <c r="E49" s="1"/>
      <c r="F49" s="5">
        <f>ROUND(F41+F48,5)</f>
        <v>78990.16</v>
      </c>
    </row>
    <row r="50" spans="1:6" x14ac:dyDescent="0.25">
      <c r="A50" s="1"/>
      <c r="B50" s="1" t="s">
        <v>49</v>
      </c>
      <c r="C50" s="1"/>
      <c r="D50" s="1"/>
      <c r="E50" s="1"/>
      <c r="F50" s="2">
        <f>ROUND(F40+F49,5)</f>
        <v>78990.16</v>
      </c>
    </row>
    <row r="51" spans="1:6" x14ac:dyDescent="0.25">
      <c r="A51" s="1"/>
      <c r="B51" s="1" t="s">
        <v>50</v>
      </c>
      <c r="C51" s="1"/>
      <c r="D51" s="1"/>
      <c r="E51" s="1"/>
      <c r="F51" s="2"/>
    </row>
    <row r="52" spans="1:6" x14ac:dyDescent="0.25">
      <c r="A52" s="1"/>
      <c r="B52" s="1"/>
      <c r="C52" s="1" t="s">
        <v>51</v>
      </c>
      <c r="D52" s="1"/>
      <c r="E52" s="1"/>
      <c r="F52" s="2">
        <v>1118254.8899999999</v>
      </c>
    </row>
    <row r="53" spans="1:6" x14ac:dyDescent="0.25">
      <c r="A53" s="1"/>
      <c r="B53" s="1"/>
      <c r="C53" s="1" t="s">
        <v>52</v>
      </c>
      <c r="D53" s="1"/>
      <c r="E53" s="1"/>
      <c r="F53" s="2">
        <v>365127.26</v>
      </c>
    </row>
    <row r="54" spans="1:6" x14ac:dyDescent="0.25">
      <c r="A54" s="1"/>
      <c r="B54" s="1"/>
      <c r="C54" s="1" t="s">
        <v>53</v>
      </c>
      <c r="D54" s="1"/>
      <c r="E54" s="1"/>
      <c r="F54" s="2">
        <v>300</v>
      </c>
    </row>
    <row r="55" spans="1:6" ht="15.75" thickBot="1" x14ac:dyDescent="0.3">
      <c r="A55" s="1"/>
      <c r="B55" s="1"/>
      <c r="C55" s="1" t="s">
        <v>54</v>
      </c>
      <c r="D55" s="1"/>
      <c r="E55" s="1"/>
      <c r="F55" s="4">
        <v>333019.77</v>
      </c>
    </row>
    <row r="56" spans="1:6" ht="15.75" thickBot="1" x14ac:dyDescent="0.3">
      <c r="A56" s="1"/>
      <c r="B56" s="1" t="s">
        <v>55</v>
      </c>
      <c r="C56" s="1"/>
      <c r="D56" s="1"/>
      <c r="E56" s="1"/>
      <c r="F56" s="6">
        <f>ROUND(SUM(F51:F55),5)</f>
        <v>1816701.92</v>
      </c>
    </row>
    <row r="57" spans="1:6" s="8" customFormat="1" ht="12" thickBot="1" x14ac:dyDescent="0.25">
      <c r="A57" s="1" t="s">
        <v>56</v>
      </c>
      <c r="B57" s="1"/>
      <c r="C57" s="1"/>
      <c r="D57" s="1"/>
      <c r="E57" s="1"/>
      <c r="F57" s="7">
        <f>ROUND(F39+F50+F56,5)</f>
        <v>1895692.08</v>
      </c>
    </row>
    <row r="58" spans="1:6" ht="15.75" thickTop="1" x14ac:dyDescent="0.25"/>
  </sheetData>
  <pageMargins left="0.7" right="0.7" top="0.75" bottom="0.75" header="0.1" footer="0.3"/>
  <pageSetup orientation="portrait" verticalDpi="0" r:id="rId1"/>
  <headerFooter>
    <oddHeader>&amp;C&amp;"Arial,Bold"&amp;12 Barton Springs Edwards Aquifer
&amp;14 Balance Sheet
&amp;10 As of May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dcterms:created xsi:type="dcterms:W3CDTF">2019-07-12T12:13:19Z</dcterms:created>
  <dcterms:modified xsi:type="dcterms:W3CDTF">2019-07-12T12:13:54Z</dcterms:modified>
</cp:coreProperties>
</file>