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11.18.2022 items to CMS\"/>
    </mc:Choice>
  </mc:AlternateContent>
  <xr:revisionPtr revIDLastSave="0" documentId="13_ncr:1_{3F421382-56AF-445C-A51E-9CDACE6EE500}" xr6:coauthVersionLast="47" xr6:coauthVersionMax="47" xr10:uidLastSave="{00000000-0000-0000-0000-000000000000}"/>
  <bookViews>
    <workbookView xWindow="-110" yWindow="-110" windowWidth="19420" windowHeight="10420" xr2:uid="{D4F6CEC7-285A-4EF7-A6BD-811DAC743C68}"/>
  </bookViews>
  <sheets>
    <sheet name="Sheet1" sheetId="1" r:id="rId1"/>
  </sheets>
  <definedNames>
    <definedName name="_xlnm.Print_Titles" localSheetId="0">Sheet1!$A:$F,Sheet1!$1:$1</definedName>
    <definedName name="QB_COLUMN_29" localSheetId="0" hidden="1">Sheet1!$G$1</definedName>
    <definedName name="QB_DATA_0" localSheetId="0" hidden="1">Sheet1!$4:$4,Sheet1!$6:$6,Sheet1!$9:$9,Sheet1!$10:$10,Sheet1!$13:$13,Sheet1!$14:$14,Sheet1!$15:$15,Sheet1!$21:$21,Sheet1!$22:$22,Sheet1!$24:$24,Sheet1!$26:$26,Sheet1!$27:$27,Sheet1!$29:$29,Sheet1!$30:$30,Sheet1!$31:$31,Sheet1!$32:$32</definedName>
    <definedName name="QB_DATA_1" localSheetId="0" hidden="1">Sheet1!$34:$34,Sheet1!$35:$35,Sheet1!$36:$36,Sheet1!$37:$37,Sheet1!$40:$40,Sheet1!$43:$43,Sheet1!$44:$44,Sheet1!$47:$47,Sheet1!$49:$49,Sheet1!$51:$51,Sheet1!$52:$52,Sheet1!$55:$55,Sheet1!$56:$56,Sheet1!$59:$59,Sheet1!$62:$62,Sheet1!$65:$65</definedName>
    <definedName name="QB_DATA_2" localSheetId="0" hidden="1">Sheet1!$66:$66,Sheet1!$67:$67,Sheet1!$68:$68,Sheet1!$69:$69,Sheet1!$72:$72,Sheet1!$73:$73,Sheet1!$74:$74,Sheet1!$77:$77,Sheet1!$79:$79,Sheet1!$81:$81,Sheet1!$84:$84,Sheet1!$87:$87,Sheet1!$88:$88,Sheet1!$89:$89,Sheet1!$90:$90,Sheet1!$91:$91</definedName>
    <definedName name="QB_DATA_3" localSheetId="0" hidden="1">Sheet1!$93:$93,Sheet1!$95:$95</definedName>
    <definedName name="QB_FORMULA_0" localSheetId="0" hidden="1">Sheet1!$G$7,Sheet1!$G$11,Sheet1!$G$16,Sheet1!$G$17,Sheet1!$G$18,Sheet1!$G$23,Sheet1!$G$28,Sheet1!$G$38,Sheet1!$G$41,Sheet1!$G$45,Sheet1!$G$48,Sheet1!$G$53,Sheet1!$G$57,Sheet1!$G$60,Sheet1!$G$63,Sheet1!$G$70</definedName>
    <definedName name="QB_FORMULA_1" localSheetId="0" hidden="1">Sheet1!$G$75,Sheet1!$G$78,Sheet1!$G$82,Sheet1!$G$85,Sheet1!$G$92,Sheet1!$G$96,Sheet1!$G$97,Sheet1!$G$98,Sheet1!$G$99</definedName>
    <definedName name="QB_ROW_104040" localSheetId="0" hidden="1">Sheet1!$E$61</definedName>
    <definedName name="QB_ROW_104340" localSheetId="0" hidden="1">Sheet1!$E$63</definedName>
    <definedName name="QB_ROW_106250" localSheetId="0" hidden="1">Sheet1!$F$62</definedName>
    <definedName name="QB_ROW_107250" localSheetId="0" hidden="1">Sheet1!$F$87</definedName>
    <definedName name="QB_ROW_109040" localSheetId="0" hidden="1">Sheet1!$E$64</definedName>
    <definedName name="QB_ROW_109340" localSheetId="0" hidden="1">Sheet1!$E$70</definedName>
    <definedName name="QB_ROW_111250" localSheetId="0" hidden="1">Sheet1!$F$69</definedName>
    <definedName name="QB_ROW_112040" localSheetId="0" hidden="1">Sheet1!$E$71</definedName>
    <definedName name="QB_ROW_112340" localSheetId="0" hidden="1">Sheet1!$E$75</definedName>
    <definedName name="QB_ROW_113250" localSheetId="0" hidden="1">Sheet1!$F$72</definedName>
    <definedName name="QB_ROW_115040" localSheetId="0" hidden="1">Sheet1!$E$76</definedName>
    <definedName name="QB_ROW_115340" localSheetId="0" hidden="1">Sheet1!$E$78</definedName>
    <definedName name="QB_ROW_124250" localSheetId="0" hidden="1">Sheet1!$F$73</definedName>
    <definedName name="QB_ROW_125040" localSheetId="0" hidden="1">Sheet1!$E$80</definedName>
    <definedName name="QB_ROW_125340" localSheetId="0" hidden="1">Sheet1!$E$82</definedName>
    <definedName name="QB_ROW_136250" localSheetId="0" hidden="1">Sheet1!$F$36</definedName>
    <definedName name="QB_ROW_137040" localSheetId="0" hidden="1">Sheet1!$E$25</definedName>
    <definedName name="QB_ROW_137250" localSheetId="0" hidden="1">Sheet1!$F$27</definedName>
    <definedName name="QB_ROW_137340" localSheetId="0" hidden="1">Sheet1!$E$28</definedName>
    <definedName name="QB_ROW_139350" localSheetId="0" hidden="1">Sheet1!$F$34</definedName>
    <definedName name="QB_ROW_142040" localSheetId="0" hidden="1">Sheet1!$E$20</definedName>
    <definedName name="QB_ROW_142340" localSheetId="0" hidden="1">Sheet1!$E$23</definedName>
    <definedName name="QB_ROW_144250" localSheetId="0" hidden="1">Sheet1!$F$21</definedName>
    <definedName name="QB_ROW_145350" localSheetId="0" hidden="1">Sheet1!$F$22</definedName>
    <definedName name="QB_ROW_146240" localSheetId="0" hidden="1">Sheet1!$E$32</definedName>
    <definedName name="QB_ROW_173040" localSheetId="0" hidden="1">Sheet1!$E$42</definedName>
    <definedName name="QB_ROW_173340" localSheetId="0" hidden="1">Sheet1!$E$45</definedName>
    <definedName name="QB_ROW_18301" localSheetId="0" hidden="1">Sheet1!$A$99</definedName>
    <definedName name="QB_ROW_19011" localSheetId="0" hidden="1">Sheet1!$B$2</definedName>
    <definedName name="QB_ROW_19311" localSheetId="0" hidden="1">Sheet1!$B$98</definedName>
    <definedName name="QB_ROW_196250" localSheetId="0" hidden="1">Sheet1!$F$6</definedName>
    <definedName name="QB_ROW_20031" localSheetId="0" hidden="1">Sheet1!$D$3</definedName>
    <definedName name="QB_ROW_20331" localSheetId="0" hidden="1">Sheet1!$D$17</definedName>
    <definedName name="QB_ROW_206250" localSheetId="0" hidden="1">Sheet1!$F$56</definedName>
    <definedName name="QB_ROW_209040" localSheetId="0" hidden="1">Sheet1!$E$33</definedName>
    <definedName name="QB_ROW_209250" localSheetId="0" hidden="1">Sheet1!$F$37</definedName>
    <definedName name="QB_ROW_209340" localSheetId="0" hidden="1">Sheet1!$E$38</definedName>
    <definedName name="QB_ROW_21031" localSheetId="0" hidden="1">Sheet1!$D$19</definedName>
    <definedName name="QB_ROW_21331" localSheetId="0" hidden="1">Sheet1!$D$97</definedName>
    <definedName name="QB_ROW_217040" localSheetId="0" hidden="1">Sheet1!$E$58</definedName>
    <definedName name="QB_ROW_217340" localSheetId="0" hidden="1">Sheet1!$E$60</definedName>
    <definedName name="QB_ROW_218240" localSheetId="0" hidden="1">Sheet1!$E$31</definedName>
    <definedName name="QB_ROW_222040" localSheetId="0" hidden="1">Sheet1!$E$94</definedName>
    <definedName name="QB_ROW_222340" localSheetId="0" hidden="1">Sheet1!$E$96</definedName>
    <definedName name="QB_ROW_226250" localSheetId="0" hidden="1">Sheet1!$F$66</definedName>
    <definedName name="QB_ROW_237040" localSheetId="0" hidden="1">Sheet1!$E$46</definedName>
    <definedName name="QB_ROW_237340" localSheetId="0" hidden="1">Sheet1!$E$48</definedName>
    <definedName name="QB_ROW_239040" localSheetId="0" hidden="1">Sheet1!$E$83</definedName>
    <definedName name="QB_ROW_239340" localSheetId="0" hidden="1">Sheet1!$E$85</definedName>
    <definedName name="QB_ROW_240040" localSheetId="0" hidden="1">Sheet1!$E$86</definedName>
    <definedName name="QB_ROW_240340" localSheetId="0" hidden="1">Sheet1!$E$92</definedName>
    <definedName name="QB_ROW_247250" localSheetId="0" hidden="1">Sheet1!$F$65</definedName>
    <definedName name="QB_ROW_252040" localSheetId="0" hidden="1">Sheet1!$E$39</definedName>
    <definedName name="QB_ROW_252340" localSheetId="0" hidden="1">Sheet1!$E$41</definedName>
    <definedName name="QB_ROW_254250" localSheetId="0" hidden="1">Sheet1!$F$67</definedName>
    <definedName name="QB_ROW_255250" localSheetId="0" hidden="1">Sheet1!$F$68</definedName>
    <definedName name="QB_ROW_284250" localSheetId="0" hidden="1">Sheet1!$F$15</definedName>
    <definedName name="QB_ROW_289250" localSheetId="0" hidden="1">Sheet1!$F$91</definedName>
    <definedName name="QB_ROW_291250" localSheetId="0" hidden="1">Sheet1!$F$14</definedName>
    <definedName name="QB_ROW_323240" localSheetId="0" hidden="1">Sheet1!$E$29</definedName>
    <definedName name="QB_ROW_332250" localSheetId="0" hidden="1">Sheet1!$F$47</definedName>
    <definedName name="QB_ROW_334340" localSheetId="0" hidden="1">Sheet1!$E$79</definedName>
    <definedName name="QB_ROW_354250" localSheetId="0" hidden="1">Sheet1!$F$40</definedName>
    <definedName name="QB_ROW_371240" localSheetId="0" hidden="1">Sheet1!$E$93</definedName>
    <definedName name="QB_ROW_372040" localSheetId="0" hidden="1">Sheet1!$E$12</definedName>
    <definedName name="QB_ROW_372340" localSheetId="0" hidden="1">Sheet1!$E$16</definedName>
    <definedName name="QB_ROW_391250" localSheetId="0" hidden="1">Sheet1!$F$90</definedName>
    <definedName name="QB_ROW_41040" localSheetId="0" hidden="1">Sheet1!$E$8</definedName>
    <definedName name="QB_ROW_411250" localSheetId="0" hidden="1">Sheet1!$F$26</definedName>
    <definedName name="QB_ROW_41340" localSheetId="0" hidden="1">Sheet1!$E$11</definedName>
    <definedName name="QB_ROW_42250" localSheetId="0" hidden="1">Sheet1!$F$9</definedName>
    <definedName name="QB_ROW_452250" localSheetId="0" hidden="1">Sheet1!$F$55</definedName>
    <definedName name="QB_ROW_453250" localSheetId="0" hidden="1">Sheet1!$F$59</definedName>
    <definedName name="QB_ROW_47240" localSheetId="0" hidden="1">Sheet1!$E$49</definedName>
    <definedName name="QB_ROW_496250" localSheetId="0" hidden="1">Sheet1!$F$81</definedName>
    <definedName name="QB_ROW_497250" localSheetId="0" hidden="1">Sheet1!$F$95</definedName>
    <definedName name="QB_ROW_500250" localSheetId="0" hidden="1">Sheet1!$F$74</definedName>
    <definedName name="QB_ROW_50250" localSheetId="0" hidden="1">Sheet1!$F$84</definedName>
    <definedName name="QB_ROW_51250" localSheetId="0" hidden="1">Sheet1!$F$88</definedName>
    <definedName name="QB_ROW_52250" localSheetId="0" hidden="1">Sheet1!$F$89</definedName>
    <definedName name="QB_ROW_54250" localSheetId="0" hidden="1">Sheet1!$F$10</definedName>
    <definedName name="QB_ROW_57250" localSheetId="0" hidden="1">Sheet1!$F$13</definedName>
    <definedName name="QB_ROW_61240" localSheetId="0" hidden="1">Sheet1!$E$4</definedName>
    <definedName name="QB_ROW_67250" localSheetId="0" hidden="1">Sheet1!$F$77</definedName>
    <definedName name="QB_ROW_71250" localSheetId="0" hidden="1">Sheet1!$F$43</definedName>
    <definedName name="QB_ROW_73250" localSheetId="0" hidden="1">Sheet1!$F$35</definedName>
    <definedName name="QB_ROW_74350" localSheetId="0" hidden="1">Sheet1!$F$44</definedName>
    <definedName name="QB_ROW_78240" localSheetId="0" hidden="1">Sheet1!$E$30</definedName>
    <definedName name="QB_ROW_86321" localSheetId="0" hidden="1">Sheet1!$C$18</definedName>
    <definedName name="QB_ROW_91240" localSheetId="0" hidden="1">Sheet1!$E$24</definedName>
    <definedName name="QB_ROW_92040" localSheetId="0" hidden="1">Sheet1!$E$5</definedName>
    <definedName name="QB_ROW_92340" localSheetId="0" hidden="1">Sheet1!$E$7</definedName>
    <definedName name="QB_ROW_94040" localSheetId="0" hidden="1">Sheet1!$E$50</definedName>
    <definedName name="QB_ROW_94340" localSheetId="0" hidden="1">Sheet1!$E$53</definedName>
    <definedName name="QB_ROW_95250" localSheetId="0" hidden="1">Sheet1!$F$51</definedName>
    <definedName name="QB_ROW_96250" localSheetId="0" hidden="1">Sheet1!$F$52</definedName>
    <definedName name="QB_ROW_97040" localSheetId="0" hidden="1">Sheet1!$E$54</definedName>
    <definedName name="QB_ROW_97340" localSheetId="0" hidden="1">Sheet1!$E$57</definedName>
    <definedName name="QBCANSUPPORTUPDATE" localSheetId="0">TRUE</definedName>
    <definedName name="QBCOMPANYFILENAME" localSheetId="0">"Q:\8 Barton Springs Edwards Aquifer.QBW"</definedName>
    <definedName name="QBENDDATE" localSheetId="0">20220430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20220401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2" i="1"/>
  <c r="G85" i="1"/>
  <c r="G82" i="1"/>
  <c r="G78" i="1"/>
  <c r="G75" i="1"/>
  <c r="G70" i="1"/>
  <c r="G63" i="1"/>
  <c r="G60" i="1"/>
  <c r="G57" i="1"/>
  <c r="G53" i="1"/>
  <c r="G48" i="1"/>
  <c r="G45" i="1"/>
  <c r="G41" i="1"/>
  <c r="G38" i="1"/>
  <c r="G28" i="1"/>
  <c r="G23" i="1"/>
  <c r="G18" i="1"/>
  <c r="G17" i="1"/>
  <c r="G16" i="1"/>
  <c r="G11" i="1"/>
  <c r="G7" i="1"/>
</calcChain>
</file>

<file path=xl/sharedStrings.xml><?xml version="1.0" encoding="utf-8"?>
<sst xmlns="http://schemas.openxmlformats.org/spreadsheetml/2006/main" count="99" uniqueCount="99">
  <si>
    <t>Ordinary Income/Expense</t>
  </si>
  <si>
    <t>Income</t>
  </si>
  <si>
    <t>4400.0 · Interest Income</t>
  </si>
  <si>
    <t>4625.0 · MISCELLANEOUS INCOME</t>
  </si>
  <si>
    <t>4626.1 · Other Income</t>
  </si>
  <si>
    <t>Total 4625.0 · MISCELLANEOUS INCOME</t>
  </si>
  <si>
    <t>4800.0 · USAGE AND PRODUCTION FEES</t>
  </si>
  <si>
    <t>4801.0 · Permittees Water Production Fee</t>
  </si>
  <si>
    <t>4805.0 · Permittees Annual Permit Fee</t>
  </si>
  <si>
    <t>Total 4800.0 · USAGE AND PRODUCTION FEES</t>
  </si>
  <si>
    <t>4810.0 · OTHER  FEES</t>
  </si>
  <si>
    <t>4806.0 · Permittees Late Payment Fees</t>
  </si>
  <si>
    <t>4815.0 · Well Develop Application Inspec</t>
  </si>
  <si>
    <t>4816.0 · Meter Reading Fees/Pluggings</t>
  </si>
  <si>
    <t>Total 4810.0 · OTHER 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</si>
  <si>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</si>
  <si>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</si>
  <si>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</si>
  <si>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</si>
  <si>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</si>
  <si>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</si>
  <si>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Total 6000.0 · UTILITIES</t>
  </si>
  <si>
    <t>6005.0 · Print/Copy/Photo Services</t>
  </si>
  <si>
    <t>6010.0 · Office Supplies</t>
  </si>
  <si>
    <t>6010.1 · Canteen</t>
  </si>
  <si>
    <t>6010.0 · Office Supplies - Other</t>
  </si>
  <si>
    <t>Total 6010.0 · Office Supplies</t>
  </si>
  <si>
    <t>6011.0 · Comp Hardware-Plotter Supplies</t>
  </si>
  <si>
    <t>6014.0 · Software Acquisition &amp; Upgrades</t>
  </si>
  <si>
    <t>6015.0 · IT Monthly Maintenance</t>
  </si>
  <si>
    <t>6019.0 · Subscriptions/Publications</t>
  </si>
  <si>
    <t>6021.0 · MISCELLANEOUS EXPENSES</t>
  </si>
  <si>
    <t>6021.2 · General</t>
  </si>
  <si>
    <t>6021.3 · Bank Charges</t>
  </si>
  <si>
    <t>6021.5 · Payroll Processing Fees</t>
  </si>
  <si>
    <t>6021.0 · MISCELLANEOUS EXPENSES - Other</t>
  </si>
  <si>
    <t>Total 6021.0 · MISCELLANEOUS EXPENSES</t>
  </si>
  <si>
    <t>6022.0 · Accounting System Operation</t>
  </si>
  <si>
    <t>6022.1 · Timekeeping Service-prepaid</t>
  </si>
  <si>
    <t>Total 6022.0 · Accounting System Operation</t>
  </si>
  <si>
    <t>6023.0 · MAINTENANCE</t>
  </si>
  <si>
    <t>6024.0 · Auto Maintenance</t>
  </si>
  <si>
    <t>6025.0 · Office Complex Maintenance</t>
  </si>
  <si>
    <t>Total 6023.0 · MAINTENANCE</t>
  </si>
  <si>
    <t>6040.0 · LEASES</t>
  </si>
  <si>
    <t>6040.2 · Copier Lease &amp;  Maintenance</t>
  </si>
  <si>
    <t>Total 6040.0 · LEASES</t>
  </si>
  <si>
    <t>6066.0 · Directors Compensation</t>
  </si>
  <si>
    <t>6075.0 · DUES &amp; MEMBERSHIPS</t>
  </si>
  <si>
    <t>6076.0 · District Dues &amp; Memberships</t>
  </si>
  <si>
    <t>6077.0 · Staff Dues &amp; Memberships</t>
  </si>
  <si>
    <t>Total 6075.0 · DUES &amp; MEMBERSHIPS</t>
  </si>
  <si>
    <t>6080.0 · COMMUNICATIONS AND OUTREACH</t>
  </si>
  <si>
    <t>6080.29 · Equipment and Supplies</t>
  </si>
  <si>
    <t>6080.34 · Scholarship Programs/Awards</t>
  </si>
  <si>
    <t>Total 6080.0 · COMMUNICATIONS AND OUTREACH</t>
  </si>
  <si>
    <t>6081.0 · REGULATORY COMPLIANCE</t>
  </si>
  <si>
    <t>6081.5 · Contracted Support</t>
  </si>
  <si>
    <t>Total 6081.0 · REGULATORY COMPLIANCE</t>
  </si>
  <si>
    <t>6100.0 · INSURANCE - DISTRICT</t>
  </si>
  <si>
    <t>6101.0 · Liability &amp; Property - Pre-paid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</si>
  <si>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</si>
  <si>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</si>
  <si>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</si>
  <si>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</si>
  <si>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Employee</t>
  </si>
  <si>
    <t>6151.3 · Life Insurance Employee</t>
  </si>
  <si>
    <t>6151.4 · Vision Insurance Employee</t>
  </si>
  <si>
    <t>Total 6150.0 · INSURANCE - GROUP</t>
  </si>
  <si>
    <t>6160.0 · LEGAL SERVICES</t>
  </si>
  <si>
    <t>6161.0 · General Matters / Personnel</t>
  </si>
  <si>
    <t>6164.0 · Redistricting</t>
  </si>
  <si>
    <t>6168.9 · Permian Hwy Pipeline</t>
  </si>
  <si>
    <t>Total 6160.0 · LEGAL SERVICES</t>
  </si>
  <si>
    <t>6170.0 · PROFESSIONAL SERVICES</t>
  </si>
  <si>
    <t>6177.0 · The Standard  Ret Plan Admin</t>
  </si>
  <si>
    <t>Total 6170.0 · PROFESSIONAL SERVICES</t>
  </si>
  <si>
    <t>6179.0 · LEGISLATION</t>
  </si>
  <si>
    <t>6180.0 · PROFESSIONAL DEVELOPMENT</t>
  </si>
  <si>
    <t>6180.4 · GM Team</t>
  </si>
  <si>
    <t>Total 6180.0 · PROFESSIONAL DEVELOPMENT</t>
  </si>
  <si>
    <t>6199.0 · SALARIES AND WAGES</t>
  </si>
  <si>
    <t>6200.0 · Salaries</t>
  </si>
  <si>
    <t>Total 6199.0 · SALARIES AND WAGES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</si>
  <si>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</si>
  <si>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</si>
  <si>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</si>
  <si>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</si>
  <si>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</si>
  <si>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</si>
  <si>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</si>
  <si>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6690.0 · Reconciliation Discrepancies</t>
  </si>
  <si>
    <t>6800.0 · PROJECTS</t>
  </si>
  <si>
    <t>6905.1 · Hays Co/HTGCD Jacobs Well</t>
  </si>
  <si>
    <t>Total 6800.0 · PROJECTS</t>
  </si>
  <si>
    <t>Total Expense</t>
  </si>
  <si>
    <t>Net Ordinary Income</t>
  </si>
  <si>
    <t>Net Income</t>
  </si>
  <si>
    <t>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</si>
</sst>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AD64-0483-494E-AC2C-A8D2874C87E4}">
  <sheetPr codeName="Sheet1"/>
  <dimension ref="A1:G100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M7" sqref="M7"/>
    </sheetView>
  </sheetViews>
  <sheetFormatPr defaultRowHeight="14.5" x14ac:dyDescent="0.35"/>
  <cols>
    <col min="1" max="5" width="2.90625" style="12" customWidth="1"/>
    <col min="6" max="6" width="34.453125" style="12" customWidth="1"/>
    <col min="7" max="7" width="19.81640625" style="13" customWidth="1"/>
  </cols>
  <sheetData>
    <row r="1" spans="1:7" s="11" customFormat="1" ht="15" thickBot="1" x14ac:dyDescent="0.4">
      <c r="A1" s="9"/>
      <c r="B1" s="9"/>
      <c r="C1" s="9"/>
      <c r="D1" s="9"/>
      <c r="E1" s="9"/>
      <c r="F1" s="9"/>
      <c r="G1" s="10" t="s">
        <v>98</v>
      </c>
    </row>
    <row r="2" spans="1:7" ht="15" thickTop="1" x14ac:dyDescent="0.35">
      <c r="A2" s="1"/>
      <c r="B2" s="1" t="s">
        <v>0</v>
      </c>
      <c r="C2" s="1"/>
      <c r="D2" s="1"/>
      <c r="E2" s="1"/>
      <c r="F2" s="1"/>
      <c r="G2" s="2"/>
    </row>
    <row r="3" spans="1:7" x14ac:dyDescent="0.35">
      <c r="A3" s="1"/>
      <c r="B3" s="1"/>
      <c r="C3" s="1"/>
      <c r="D3" s="1" t="s">
        <v>1</v>
      </c>
      <c r="E3" s="1"/>
      <c r="F3" s="1"/>
      <c r="G3" s="2"/>
    </row>
    <row r="4" spans="1:7" x14ac:dyDescent="0.35">
      <c r="A4" s="1"/>
      <c r="B4" s="1"/>
      <c r="C4" s="1"/>
      <c r="D4" s="1"/>
      <c r="E4" s="1" t="s">
        <v>2</v>
      </c>
      <c r="F4" s="1"/>
      <c r="G4" s="2">
        <v>413.19</v>
      </c>
    </row>
    <row r="5" spans="1:7" x14ac:dyDescent="0.35">
      <c r="A5" s="1"/>
      <c r="B5" s="1"/>
      <c r="C5" s="1"/>
      <c r="D5" s="1"/>
      <c r="E5" s="1" t="s">
        <v>3</v>
      </c>
      <c r="F5" s="1"/>
      <c r="G5" s="2"/>
    </row>
    <row r="6" spans="1:7" ht="15" thickBot="1" x14ac:dyDescent="0.4">
      <c r="A6" s="1"/>
      <c r="B6" s="1"/>
      <c r="C6" s="1"/>
      <c r="D6" s="1"/>
      <c r="E6" s="1"/>
      <c r="F6" s="1" t="s">
        <v>4</v>
      </c>
      <c r="G6" s="3">
        <v>5639.35</v>
      </c>
    </row>
    <row r="7" spans="1:7" x14ac:dyDescent="0.35">
      <c r="A7" s="1"/>
      <c r="B7" s="1"/>
      <c r="C7" s="1"/>
      <c r="D7" s="1"/>
      <c r="E7" s="1" t="s">
        <v>5</v>
      </c>
      <c r="F7" s="1"/>
      <c r="G7" s="2">
        <f>ROUND(SUM(G5:G6),5)</f>
        <v>5639.35</v>
      </c>
    </row>
    <row r="8" spans="1:7" x14ac:dyDescent="0.35">
      <c r="A8" s="1"/>
      <c r="B8" s="1"/>
      <c r="C8" s="1"/>
      <c r="D8" s="1"/>
      <c r="E8" s="1" t="s">
        <v>6</v>
      </c>
      <c r="F8" s="1"/>
      <c r="G8" s="2"/>
    </row>
    <row r="9" spans="1:7" x14ac:dyDescent="0.35">
      <c r="A9" s="1"/>
      <c r="B9" s="1"/>
      <c r="C9" s="1"/>
      <c r="D9" s="1"/>
      <c r="E9" s="1"/>
      <c r="F9" s="1" t="s">
        <v>7</v>
      </c>
      <c r="G9" s="2">
        <v>20157.62</v>
      </c>
    </row>
    <row r="10" spans="1:7" ht="15" thickBot="1" x14ac:dyDescent="0.4">
      <c r="A10" s="1"/>
      <c r="B10" s="1"/>
      <c r="C10" s="1"/>
      <c r="D10" s="1"/>
      <c r="E10" s="1"/>
      <c r="F10" s="1" t="s">
        <v>8</v>
      </c>
      <c r="G10" s="3">
        <v>250</v>
      </c>
    </row>
    <row r="11" spans="1:7" x14ac:dyDescent="0.35">
      <c r="A11" s="1"/>
      <c r="B11" s="1"/>
      <c r="C11" s="1"/>
      <c r="D11" s="1"/>
      <c r="E11" s="1" t="s">
        <v>9</v>
      </c>
      <c r="F11" s="1"/>
      <c r="G11" s="2">
        <f>ROUND(SUM(G8:G10),5)</f>
        <v>20407.62</v>
      </c>
    </row>
    <row r="12" spans="1:7" x14ac:dyDescent="0.35">
      <c r="A12" s="1"/>
      <c r="B12" s="1"/>
      <c r="C12" s="1"/>
      <c r="D12" s="1"/>
      <c r="E12" s="1" t="s">
        <v>10</v>
      </c>
      <c r="F12" s="1"/>
      <c r="G12" s="2"/>
    </row>
    <row r="13" spans="1:7" x14ac:dyDescent="0.35">
      <c r="A13" s="1"/>
      <c r="B13" s="1"/>
      <c r="C13" s="1"/>
      <c r="D13" s="1"/>
      <c r="E13" s="1"/>
      <c r="F13" s="1" t="s">
        <v>11</v>
      </c>
      <c r="G13" s="2">
        <v>430.36</v>
      </c>
    </row>
    <row r="14" spans="1:7" x14ac:dyDescent="0.35">
      <c r="A14" s="1"/>
      <c r="B14" s="1"/>
      <c r="C14" s="1"/>
      <c r="D14" s="1"/>
      <c r="E14" s="1"/>
      <c r="F14" s="1" t="s">
        <v>12</v>
      </c>
      <c r="G14" s="2">
        <v>400</v>
      </c>
    </row>
    <row r="15" spans="1:7" ht="15" thickBot="1" x14ac:dyDescent="0.4">
      <c r="A15" s="1"/>
      <c r="B15" s="1"/>
      <c r="C15" s="1"/>
      <c r="D15" s="1"/>
      <c r="E15" s="1"/>
      <c r="F15" s="1" t="s">
        <v>13</v>
      </c>
      <c r="G15" s="4">
        <v>125</v>
      </c>
    </row>
    <row r="16" spans="1:7" ht="15" thickBot="1" x14ac:dyDescent="0.4">
      <c r="A16" s="1"/>
      <c r="B16" s="1"/>
      <c r="C16" s="1"/>
      <c r="D16" s="1"/>
      <c r="E16" s="1" t="s">
        <v>14</v>
      </c>
      <c r="F16" s="1"/>
      <c r="G16" s="5">
        <f>ROUND(SUM(G12:G15),5)</f>
        <v>955.36</v>
      </c>
    </row>
    <row r="17" spans="1:7" ht="15" thickBot="1" x14ac:dyDescent="0.4">
      <c r="A17" s="1"/>
      <c r="B17" s="1"/>
      <c r="C17" s="1"/>
      <c r="D17" s="1" t="s">
        <v>15</v>
      </c>
      <c r="E17" s="1"/>
      <c r="F17" s="1"/>
      <c r="G17" s="6">
        <f>ROUND(SUM(G3:G4)+G7+G11+G16,5)</f>
        <v>27415.52</v>
      </c>
    </row>
    <row r="18" spans="1:7" x14ac:dyDescent="0.35">
      <c r="A18" s="1"/>
      <c r="B18" s="1"/>
      <c r="C18" s="1" t="s">
        <v>16</v>
      </c>
      <c r="D18" s="1"/>
      <c r="E18" s="1"/>
      <c r="F18" s="1"/>
      <c r="G18" s="2">
        <f>G17</f>
        <v>27415.52</v>
      </c>
    </row>
    <row r="19" spans="1:7" x14ac:dyDescent="0.35">
      <c r="A19" s="1"/>
      <c r="B19" s="1"/>
      <c r="C19" s="1"/>
      <c r="D19" s="1" t="s">
        <v>17</v>
      </c>
      <c r="E19" s="1"/>
      <c r="F19" s="1"/>
      <c r="G19" s="2"/>
    </row>
    <row r="20" spans="1:7" x14ac:dyDescent="0.35">
      <c r="A20" s="1"/>
      <c r="B20" s="1"/>
      <c r="C20" s="1"/>
      <c r="D20" s="1"/>
      <c r="E20" s="1" t="s">
        <v>18</v>
      </c>
      <c r="F20" s="1"/>
      <c r="G20" s="2"/>
    </row>
    <row r="21" spans="1:7" x14ac:dyDescent="0.35">
      <c r="A21" s="1"/>
      <c r="B21" s="1"/>
      <c r="C21" s="1"/>
      <c r="D21" s="1"/>
      <c r="E21" s="1"/>
      <c r="F21" s="1" t="s">
        <v>19</v>
      </c>
      <c r="G21" s="2">
        <v>379.31</v>
      </c>
    </row>
    <row r="22" spans="1:7" ht="15" thickBot="1" x14ac:dyDescent="0.4">
      <c r="A22" s="1"/>
      <c r="B22" s="1"/>
      <c r="C22" s="1"/>
      <c r="D22" s="1"/>
      <c r="E22" s="1"/>
      <c r="F22" s="1" t="s">
        <v>20</v>
      </c>
      <c r="G22" s="3">
        <v>675.13</v>
      </c>
    </row>
    <row r="23" spans="1:7" x14ac:dyDescent="0.35">
      <c r="A23" s="1"/>
      <c r="B23" s="1"/>
      <c r="C23" s="1"/>
      <c r="D23" s="1"/>
      <c r="E23" s="1" t="s">
        <v>21</v>
      </c>
      <c r="F23" s="1"/>
      <c r="G23" s="2">
        <f>ROUND(SUM(G20:G22),5)</f>
        <v>1054.44</v>
      </c>
    </row>
    <row r="24" spans="1:7" x14ac:dyDescent="0.35">
      <c r="A24" s="1"/>
      <c r="B24" s="1"/>
      <c r="C24" s="1"/>
      <c r="D24" s="1"/>
      <c r="E24" s="1" t="s">
        <v>22</v>
      </c>
      <c r="F24" s="1"/>
      <c r="G24" s="2">
        <v>271.23</v>
      </c>
    </row>
    <row r="25" spans="1:7" x14ac:dyDescent="0.35">
      <c r="A25" s="1"/>
      <c r="B25" s="1"/>
      <c r="C25" s="1"/>
      <c r="D25" s="1"/>
      <c r="E25" s="1" t="s">
        <v>23</v>
      </c>
      <c r="F25" s="1"/>
      <c r="G25" s="2"/>
    </row>
    <row r="26" spans="1:7" x14ac:dyDescent="0.35">
      <c r="A26" s="1"/>
      <c r="B26" s="1"/>
      <c r="C26" s="1"/>
      <c r="D26" s="1"/>
      <c r="E26" s="1"/>
      <c r="F26" s="1" t="s">
        <v>24</v>
      </c>
      <c r="G26" s="2">
        <v>107.93</v>
      </c>
    </row>
    <row r="27" spans="1:7" ht="15" thickBot="1" x14ac:dyDescent="0.4">
      <c r="A27" s="1"/>
      <c r="B27" s="1"/>
      <c r="C27" s="1"/>
      <c r="D27" s="1"/>
      <c r="E27" s="1"/>
      <c r="F27" s="1" t="s">
        <v>25</v>
      </c>
      <c r="G27" s="3">
        <v>681.14</v>
      </c>
    </row>
    <row r="28" spans="1:7" x14ac:dyDescent="0.35">
      <c r="A28" s="1"/>
      <c r="B28" s="1"/>
      <c r="C28" s="1"/>
      <c r="D28" s="1"/>
      <c r="E28" s="1" t="s">
        <v>26</v>
      </c>
      <c r="F28" s="1"/>
      <c r="G28" s="2">
        <f>ROUND(SUM(G25:G27),5)</f>
        <v>789.07</v>
      </c>
    </row>
    <row r="29" spans="1:7" x14ac:dyDescent="0.35">
      <c r="A29" s="1"/>
      <c r="B29" s="1"/>
      <c r="C29" s="1"/>
      <c r="D29" s="1"/>
      <c r="E29" s="1" t="s">
        <v>27</v>
      </c>
      <c r="F29" s="1"/>
      <c r="G29" s="2">
        <v>36</v>
      </c>
    </row>
    <row r="30" spans="1:7" x14ac:dyDescent="0.35">
      <c r="A30" s="1"/>
      <c r="B30" s="1"/>
      <c r="C30" s="1"/>
      <c r="D30" s="1"/>
      <c r="E30" s="1" t="s">
        <v>28</v>
      </c>
      <c r="F30" s="1"/>
      <c r="G30" s="2">
        <v>62.5</v>
      </c>
    </row>
    <row r="31" spans="1:7" x14ac:dyDescent="0.35">
      <c r="A31" s="1"/>
      <c r="B31" s="1"/>
      <c r="C31" s="1"/>
      <c r="D31" s="1"/>
      <c r="E31" s="1" t="s">
        <v>29</v>
      </c>
      <c r="F31" s="1"/>
      <c r="G31" s="2">
        <v>1430</v>
      </c>
    </row>
    <row r="32" spans="1:7" x14ac:dyDescent="0.35">
      <c r="A32" s="1"/>
      <c r="B32" s="1"/>
      <c r="C32" s="1"/>
      <c r="D32" s="1"/>
      <c r="E32" s="1" t="s">
        <v>30</v>
      </c>
      <c r="F32" s="1"/>
      <c r="G32" s="2">
        <v>141</v>
      </c>
    </row>
    <row r="33" spans="1:7" x14ac:dyDescent="0.35">
      <c r="A33" s="1"/>
      <c r="B33" s="1"/>
      <c r="C33" s="1"/>
      <c r="D33" s="1"/>
      <c r="E33" s="1" t="s">
        <v>31</v>
      </c>
      <c r="F33" s="1"/>
      <c r="G33" s="2"/>
    </row>
    <row r="34" spans="1:7" x14ac:dyDescent="0.35">
      <c r="A34" s="1"/>
      <c r="B34" s="1"/>
      <c r="C34" s="1"/>
      <c r="D34" s="1"/>
      <c r="E34" s="1"/>
      <c r="F34" s="1" t="s">
        <v>32</v>
      </c>
      <c r="G34" s="2">
        <v>2.74</v>
      </c>
    </row>
    <row r="35" spans="1:7" x14ac:dyDescent="0.35">
      <c r="A35" s="1"/>
      <c r="B35" s="1"/>
      <c r="C35" s="1"/>
      <c r="D35" s="1"/>
      <c r="E35" s="1"/>
      <c r="F35" s="1" t="s">
        <v>33</v>
      </c>
      <c r="G35" s="2">
        <v>8</v>
      </c>
    </row>
    <row r="36" spans="1:7" x14ac:dyDescent="0.35">
      <c r="A36" s="1"/>
      <c r="B36" s="1"/>
      <c r="C36" s="1"/>
      <c r="D36" s="1"/>
      <c r="E36" s="1"/>
      <c r="F36" s="1" t="s">
        <v>34</v>
      </c>
      <c r="G36" s="2">
        <v>26</v>
      </c>
    </row>
    <row r="37" spans="1:7" ht="15" thickBot="1" x14ac:dyDescent="0.4">
      <c r="A37" s="1"/>
      <c r="B37" s="1"/>
      <c r="C37" s="1"/>
      <c r="D37" s="1"/>
      <c r="E37" s="1"/>
      <c r="F37" s="1" t="s">
        <v>35</v>
      </c>
      <c r="G37" s="3">
        <v>0</v>
      </c>
    </row>
    <row r="38" spans="1:7" x14ac:dyDescent="0.35">
      <c r="A38" s="1"/>
      <c r="B38" s="1"/>
      <c r="C38" s="1"/>
      <c r="D38" s="1"/>
      <c r="E38" s="1" t="s">
        <v>36</v>
      </c>
      <c r="F38" s="1"/>
      <c r="G38" s="2">
        <f>ROUND(SUM(G33:G37),5)</f>
        <v>36.74</v>
      </c>
    </row>
    <row r="39" spans="1:7" x14ac:dyDescent="0.35">
      <c r="A39" s="1"/>
      <c r="B39" s="1"/>
      <c r="C39" s="1"/>
      <c r="D39" s="1"/>
      <c r="E39" s="1" t="s">
        <v>37</v>
      </c>
      <c r="F39" s="1"/>
      <c r="G39" s="2"/>
    </row>
    <row r="40" spans="1:7" ht="15" thickBot="1" x14ac:dyDescent="0.4">
      <c r="A40" s="1"/>
      <c r="B40" s="1"/>
      <c r="C40" s="1"/>
      <c r="D40" s="1"/>
      <c r="E40" s="1"/>
      <c r="F40" s="1" t="s">
        <v>38</v>
      </c>
      <c r="G40" s="3">
        <v>335.6</v>
      </c>
    </row>
    <row r="41" spans="1:7" x14ac:dyDescent="0.35">
      <c r="A41" s="1"/>
      <c r="B41" s="1"/>
      <c r="C41" s="1"/>
      <c r="D41" s="1"/>
      <c r="E41" s="1" t="s">
        <v>39</v>
      </c>
      <c r="F41" s="1"/>
      <c r="G41" s="2">
        <f>ROUND(SUM(G39:G40),5)</f>
        <v>335.6</v>
      </c>
    </row>
    <row r="42" spans="1:7" x14ac:dyDescent="0.35">
      <c r="A42" s="1"/>
      <c r="B42" s="1"/>
      <c r="C42" s="1"/>
      <c r="D42" s="1"/>
      <c r="E42" s="1" t="s">
        <v>40</v>
      </c>
      <c r="F42" s="1"/>
      <c r="G42" s="2"/>
    </row>
    <row r="43" spans="1:7" x14ac:dyDescent="0.35">
      <c r="A43" s="1"/>
      <c r="B43" s="1"/>
      <c r="C43" s="1"/>
      <c r="D43" s="1"/>
      <c r="E43" s="1"/>
      <c r="F43" s="1" t="s">
        <v>41</v>
      </c>
      <c r="G43" s="2">
        <v>2716.95</v>
      </c>
    </row>
    <row r="44" spans="1:7" ht="15" thickBot="1" x14ac:dyDescent="0.4">
      <c r="A44" s="1"/>
      <c r="B44" s="1"/>
      <c r="C44" s="1"/>
      <c r="D44" s="1"/>
      <c r="E44" s="1"/>
      <c r="F44" s="1" t="s">
        <v>42</v>
      </c>
      <c r="G44" s="3">
        <v>381.89</v>
      </c>
    </row>
    <row r="45" spans="1:7" x14ac:dyDescent="0.35">
      <c r="A45" s="1"/>
      <c r="B45" s="1"/>
      <c r="C45" s="1"/>
      <c r="D45" s="1"/>
      <c r="E45" s="1" t="s">
        <v>43</v>
      </c>
      <c r="F45" s="1"/>
      <c r="G45" s="2">
        <f>ROUND(SUM(G42:G44),5)</f>
        <v>3098.84</v>
      </c>
    </row>
    <row r="46" spans="1:7" x14ac:dyDescent="0.35">
      <c r="A46" s="1"/>
      <c r="B46" s="1"/>
      <c r="C46" s="1"/>
      <c r="D46" s="1"/>
      <c r="E46" s="1" t="s">
        <v>44</v>
      </c>
      <c r="F46" s="1"/>
      <c r="G46" s="2"/>
    </row>
    <row r="47" spans="1:7" ht="15" thickBot="1" x14ac:dyDescent="0.4">
      <c r="A47" s="1"/>
      <c r="B47" s="1"/>
      <c r="C47" s="1"/>
      <c r="D47" s="1"/>
      <c r="E47" s="1"/>
      <c r="F47" s="1" t="s">
        <v>45</v>
      </c>
      <c r="G47" s="3">
        <v>1056.1199999999999</v>
      </c>
    </row>
    <row r="48" spans="1:7" x14ac:dyDescent="0.35">
      <c r="A48" s="1"/>
      <c r="B48" s="1"/>
      <c r="C48" s="1"/>
      <c r="D48" s="1"/>
      <c r="E48" s="1" t="s">
        <v>46</v>
      </c>
      <c r="F48" s="1"/>
      <c r="G48" s="2">
        <f>ROUND(SUM(G46:G47),5)</f>
        <v>1056.1199999999999</v>
      </c>
    </row>
    <row r="49" spans="1:7" x14ac:dyDescent="0.35">
      <c r="A49" s="1"/>
      <c r="B49" s="1"/>
      <c r="C49" s="1"/>
      <c r="D49" s="1"/>
      <c r="E49" s="1" t="s">
        <v>47</v>
      </c>
      <c r="F49" s="1"/>
      <c r="G49" s="2">
        <v>2200</v>
      </c>
    </row>
    <row r="50" spans="1:7" x14ac:dyDescent="0.35">
      <c r="A50" s="1"/>
      <c r="B50" s="1"/>
      <c r="C50" s="1"/>
      <c r="D50" s="1"/>
      <c r="E50" s="1" t="s">
        <v>48</v>
      </c>
      <c r="F50" s="1"/>
      <c r="G50" s="2"/>
    </row>
    <row r="51" spans="1:7" x14ac:dyDescent="0.35">
      <c r="A51" s="1"/>
      <c r="B51" s="1"/>
      <c r="C51" s="1"/>
      <c r="D51" s="1"/>
      <c r="E51" s="1"/>
      <c r="F51" s="1" t="s">
        <v>49</v>
      </c>
      <c r="G51" s="2">
        <v>1651</v>
      </c>
    </row>
    <row r="52" spans="1:7" ht="15" thickBot="1" x14ac:dyDescent="0.4">
      <c r="A52" s="1"/>
      <c r="B52" s="1"/>
      <c r="C52" s="1"/>
      <c r="D52" s="1"/>
      <c r="E52" s="1"/>
      <c r="F52" s="1" t="s">
        <v>50</v>
      </c>
      <c r="G52" s="3">
        <v>99</v>
      </c>
    </row>
    <row r="53" spans="1:7" x14ac:dyDescent="0.35">
      <c r="A53" s="1"/>
      <c r="B53" s="1"/>
      <c r="C53" s="1"/>
      <c r="D53" s="1"/>
      <c r="E53" s="1" t="s">
        <v>51</v>
      </c>
      <c r="F53" s="1"/>
      <c r="G53" s="2">
        <f>ROUND(SUM(G50:G52),5)</f>
        <v>1750</v>
      </c>
    </row>
    <row r="54" spans="1:7" x14ac:dyDescent="0.35">
      <c r="A54" s="1"/>
      <c r="B54" s="1"/>
      <c r="C54" s="1"/>
      <c r="D54" s="1"/>
      <c r="E54" s="1" t="s">
        <v>52</v>
      </c>
      <c r="F54" s="1"/>
      <c r="G54" s="2"/>
    </row>
    <row r="55" spans="1:7" x14ac:dyDescent="0.35">
      <c r="A55" s="1"/>
      <c r="B55" s="1"/>
      <c r="C55" s="1"/>
      <c r="D55" s="1"/>
      <c r="E55" s="1"/>
      <c r="F55" s="1" t="s">
        <v>53</v>
      </c>
      <c r="G55" s="2">
        <v>666.82</v>
      </c>
    </row>
    <row r="56" spans="1:7" ht="15" thickBot="1" x14ac:dyDescent="0.4">
      <c r="A56" s="1"/>
      <c r="B56" s="1"/>
      <c r="C56" s="1"/>
      <c r="D56" s="1"/>
      <c r="E56" s="1"/>
      <c r="F56" s="1" t="s">
        <v>54</v>
      </c>
      <c r="G56" s="3">
        <v>6360</v>
      </c>
    </row>
    <row r="57" spans="1:7" x14ac:dyDescent="0.35">
      <c r="A57" s="1"/>
      <c r="B57" s="1"/>
      <c r="C57" s="1"/>
      <c r="D57" s="1"/>
      <c r="E57" s="1" t="s">
        <v>55</v>
      </c>
      <c r="F57" s="1"/>
      <c r="G57" s="2">
        <f>ROUND(SUM(G54:G56),5)</f>
        <v>7026.82</v>
      </c>
    </row>
    <row r="58" spans="1:7" x14ac:dyDescent="0.35">
      <c r="A58" s="1"/>
      <c r="B58" s="1"/>
      <c r="C58" s="1"/>
      <c r="D58" s="1"/>
      <c r="E58" s="1" t="s">
        <v>56</v>
      </c>
      <c r="F58" s="1"/>
      <c r="G58" s="2"/>
    </row>
    <row r="59" spans="1:7" ht="15" thickBot="1" x14ac:dyDescent="0.4">
      <c r="A59" s="1"/>
      <c r="B59" s="1"/>
      <c r="C59" s="1"/>
      <c r="D59" s="1"/>
      <c r="E59" s="1"/>
      <c r="F59" s="1" t="s">
        <v>57</v>
      </c>
      <c r="G59" s="3">
        <v>625</v>
      </c>
    </row>
    <row r="60" spans="1:7" x14ac:dyDescent="0.35">
      <c r="A60" s="1"/>
      <c r="B60" s="1"/>
      <c r="C60" s="1"/>
      <c r="D60" s="1"/>
      <c r="E60" s="1" t="s">
        <v>58</v>
      </c>
      <c r="F60" s="1"/>
      <c r="G60" s="2">
        <f>ROUND(SUM(G58:G59),5)</f>
        <v>625</v>
      </c>
    </row>
    <row r="61" spans="1:7" x14ac:dyDescent="0.35">
      <c r="A61" s="1"/>
      <c r="B61" s="1"/>
      <c r="C61" s="1"/>
      <c r="D61" s="1"/>
      <c r="E61" s="1" t="s">
        <v>59</v>
      </c>
      <c r="F61" s="1"/>
      <c r="G61" s="2"/>
    </row>
    <row r="62" spans="1:7" ht="15" thickBot="1" x14ac:dyDescent="0.4">
      <c r="A62" s="1"/>
      <c r="B62" s="1"/>
      <c r="C62" s="1"/>
      <c r="D62" s="1"/>
      <c r="E62" s="1"/>
      <c r="F62" s="1" t="s">
        <v>60</v>
      </c>
      <c r="G62" s="3">
        <v>545.62</v>
      </c>
    </row>
    <row r="63" spans="1:7" x14ac:dyDescent="0.35">
      <c r="A63" s="1"/>
      <c r="B63" s="1"/>
      <c r="C63" s="1"/>
      <c r="D63" s="1"/>
      <c r="E63" s="1" t="s">
        <v>61</v>
      </c>
      <c r="F63" s="1"/>
      <c r="G63" s="2">
        <f>ROUND(SUM(G61:G62),5)</f>
        <v>545.62</v>
      </c>
    </row>
    <row r="64" spans="1:7" x14ac:dyDescent="0.35">
      <c r="A64" s="1"/>
      <c r="B64" s="1"/>
      <c r="C64" s="1"/>
      <c r="D64" s="1"/>
      <c r="E64" s="1" t="s">
        <v>62</v>
      </c>
      <c r="F64" s="1"/>
      <c r="G64" s="2"/>
    </row>
    <row r="65" spans="1:7" x14ac:dyDescent="0.35">
      <c r="A65" s="1"/>
      <c r="B65" s="1"/>
      <c r="C65" s="1"/>
      <c r="D65" s="1"/>
      <c r="E65" s="1"/>
      <c r="F65" s="1" t="s">
        <v>63</v>
      </c>
      <c r="G65" s="2">
        <v>9507.52</v>
      </c>
    </row>
    <row r="66" spans="1:7" x14ac:dyDescent="0.35">
      <c r="A66" s="1"/>
      <c r="B66" s="1"/>
      <c r="C66" s="1"/>
      <c r="D66" s="1"/>
      <c r="E66" s="1"/>
      <c r="F66" s="1" t="s">
        <v>64</v>
      </c>
      <c r="G66" s="2">
        <v>768.32</v>
      </c>
    </row>
    <row r="67" spans="1:7" x14ac:dyDescent="0.35">
      <c r="A67" s="1"/>
      <c r="B67" s="1"/>
      <c r="C67" s="1"/>
      <c r="D67" s="1"/>
      <c r="E67" s="1"/>
      <c r="F67" s="1" t="s">
        <v>65</v>
      </c>
      <c r="G67" s="2">
        <v>518.87</v>
      </c>
    </row>
    <row r="68" spans="1:7" x14ac:dyDescent="0.35">
      <c r="A68" s="1"/>
      <c r="B68" s="1"/>
      <c r="C68" s="1"/>
      <c r="D68" s="1"/>
      <c r="E68" s="1"/>
      <c r="F68" s="1" t="s">
        <v>66</v>
      </c>
      <c r="G68" s="2">
        <v>767.02</v>
      </c>
    </row>
    <row r="69" spans="1:7" ht="15" thickBot="1" x14ac:dyDescent="0.4">
      <c r="A69" s="1"/>
      <c r="B69" s="1"/>
      <c r="C69" s="1"/>
      <c r="D69" s="1"/>
      <c r="E69" s="1"/>
      <c r="F69" s="1" t="s">
        <v>67</v>
      </c>
      <c r="G69" s="3">
        <v>82.06</v>
      </c>
    </row>
    <row r="70" spans="1:7" x14ac:dyDescent="0.35">
      <c r="A70" s="1"/>
      <c r="B70" s="1"/>
      <c r="C70" s="1"/>
      <c r="D70" s="1"/>
      <c r="E70" s="1" t="s">
        <v>68</v>
      </c>
      <c r="F70" s="1"/>
      <c r="G70" s="2">
        <f>ROUND(SUM(G64:G69),5)</f>
        <v>11643.79</v>
      </c>
    </row>
    <row r="71" spans="1:7" x14ac:dyDescent="0.35">
      <c r="A71" s="1"/>
      <c r="B71" s="1"/>
      <c r="C71" s="1"/>
      <c r="D71" s="1"/>
      <c r="E71" s="1" t="s">
        <v>69</v>
      </c>
      <c r="F71" s="1"/>
      <c r="G71" s="2"/>
    </row>
    <row r="72" spans="1:7" x14ac:dyDescent="0.35">
      <c r="A72" s="1"/>
      <c r="B72" s="1"/>
      <c r="C72" s="1"/>
      <c r="D72" s="1"/>
      <c r="E72" s="1"/>
      <c r="F72" s="1" t="s">
        <v>70</v>
      </c>
      <c r="G72" s="2">
        <v>2173.0500000000002</v>
      </c>
    </row>
    <row r="73" spans="1:7" x14ac:dyDescent="0.35">
      <c r="A73" s="1"/>
      <c r="B73" s="1"/>
      <c r="C73" s="1"/>
      <c r="D73" s="1"/>
      <c r="E73" s="1"/>
      <c r="F73" s="1" t="s">
        <v>71</v>
      </c>
      <c r="G73" s="2">
        <v>229.5</v>
      </c>
    </row>
    <row r="74" spans="1:7" ht="15" thickBot="1" x14ac:dyDescent="0.4">
      <c r="A74" s="1"/>
      <c r="B74" s="1"/>
      <c r="C74" s="1"/>
      <c r="D74" s="1"/>
      <c r="E74" s="1"/>
      <c r="F74" s="1" t="s">
        <v>72</v>
      </c>
      <c r="G74" s="3">
        <v>688.04</v>
      </c>
    </row>
    <row r="75" spans="1:7" x14ac:dyDescent="0.35">
      <c r="A75" s="1"/>
      <c r="B75" s="1"/>
      <c r="C75" s="1"/>
      <c r="D75" s="1"/>
      <c r="E75" s="1" t="s">
        <v>73</v>
      </c>
      <c r="F75" s="1"/>
      <c r="G75" s="2">
        <f>ROUND(SUM(G71:G74),5)</f>
        <v>3090.59</v>
      </c>
    </row>
    <row r="76" spans="1:7" x14ac:dyDescent="0.35">
      <c r="A76" s="1"/>
      <c r="B76" s="1"/>
      <c r="C76" s="1"/>
      <c r="D76" s="1"/>
      <c r="E76" s="1" t="s">
        <v>74</v>
      </c>
      <c r="F76" s="1"/>
      <c r="G76" s="2"/>
    </row>
    <row r="77" spans="1:7" ht="15" thickBot="1" x14ac:dyDescent="0.4">
      <c r="A77" s="1"/>
      <c r="B77" s="1"/>
      <c r="C77" s="1"/>
      <c r="D77" s="1"/>
      <c r="E77" s="1"/>
      <c r="F77" s="1" t="s">
        <v>75</v>
      </c>
      <c r="G77" s="3">
        <v>8327.2199999999993</v>
      </c>
    </row>
    <row r="78" spans="1:7" x14ac:dyDescent="0.35">
      <c r="A78" s="1"/>
      <c r="B78" s="1"/>
      <c r="C78" s="1"/>
      <c r="D78" s="1"/>
      <c r="E78" s="1" t="s">
        <v>76</v>
      </c>
      <c r="F78" s="1"/>
      <c r="G78" s="2">
        <f>ROUND(SUM(G76:G77),5)</f>
        <v>8327.2199999999993</v>
      </c>
    </row>
    <row r="79" spans="1:7" x14ac:dyDescent="0.35">
      <c r="A79" s="1"/>
      <c r="B79" s="1"/>
      <c r="C79" s="1"/>
      <c r="D79" s="1"/>
      <c r="E79" s="1" t="s">
        <v>77</v>
      </c>
      <c r="F79" s="1"/>
      <c r="G79" s="2">
        <v>1000</v>
      </c>
    </row>
    <row r="80" spans="1:7" x14ac:dyDescent="0.35">
      <c r="A80" s="1"/>
      <c r="B80" s="1"/>
      <c r="C80" s="1"/>
      <c r="D80" s="1"/>
      <c r="E80" s="1" t="s">
        <v>78</v>
      </c>
      <c r="F80" s="1"/>
      <c r="G80" s="2"/>
    </row>
    <row r="81" spans="1:7" ht="15" thickBot="1" x14ac:dyDescent="0.4">
      <c r="A81" s="1"/>
      <c r="B81" s="1"/>
      <c r="C81" s="1"/>
      <c r="D81" s="1"/>
      <c r="E81" s="1"/>
      <c r="F81" s="1" t="s">
        <v>79</v>
      </c>
      <c r="G81" s="3">
        <v>295</v>
      </c>
    </row>
    <row r="82" spans="1:7" x14ac:dyDescent="0.35">
      <c r="A82" s="1"/>
      <c r="B82" s="1"/>
      <c r="C82" s="1"/>
      <c r="D82" s="1"/>
      <c r="E82" s="1" t="s">
        <v>80</v>
      </c>
      <c r="F82" s="1"/>
      <c r="G82" s="2">
        <f>ROUND(SUM(G80:G81),5)</f>
        <v>295</v>
      </c>
    </row>
    <row r="83" spans="1:7" x14ac:dyDescent="0.35">
      <c r="A83" s="1"/>
      <c r="B83" s="1"/>
      <c r="C83" s="1"/>
      <c r="D83" s="1"/>
      <c r="E83" s="1" t="s">
        <v>81</v>
      </c>
      <c r="F83" s="1"/>
      <c r="G83" s="2"/>
    </row>
    <row r="84" spans="1:7" ht="15" thickBot="1" x14ac:dyDescent="0.4">
      <c r="A84" s="1"/>
      <c r="B84" s="1"/>
      <c r="C84" s="1"/>
      <c r="D84" s="1"/>
      <c r="E84" s="1"/>
      <c r="F84" s="1" t="s">
        <v>82</v>
      </c>
      <c r="G84" s="3">
        <v>64392.79</v>
      </c>
    </row>
    <row r="85" spans="1:7" x14ac:dyDescent="0.35">
      <c r="A85" s="1"/>
      <c r="B85" s="1"/>
      <c r="C85" s="1"/>
      <c r="D85" s="1"/>
      <c r="E85" s="1" t="s">
        <v>83</v>
      </c>
      <c r="F85" s="1"/>
      <c r="G85" s="2">
        <f>ROUND(SUM(G83:G84),5)</f>
        <v>64392.79</v>
      </c>
    </row>
    <row r="86" spans="1:7" x14ac:dyDescent="0.35">
      <c r="A86" s="1"/>
      <c r="B86" s="1"/>
      <c r="C86" s="1"/>
      <c r="D86" s="1"/>
      <c r="E86" s="1" t="s">
        <v>84</v>
      </c>
      <c r="F86" s="1"/>
      <c r="G86" s="2"/>
    </row>
    <row r="87" spans="1:7" x14ac:dyDescent="0.35">
      <c r="A87" s="1"/>
      <c r="B87" s="1"/>
      <c r="C87" s="1"/>
      <c r="D87" s="1"/>
      <c r="E87" s="1"/>
      <c r="F87" s="1" t="s">
        <v>85</v>
      </c>
      <c r="G87" s="2">
        <v>296.7</v>
      </c>
    </row>
    <row r="88" spans="1:7" x14ac:dyDescent="0.35">
      <c r="A88" s="1"/>
      <c r="B88" s="1"/>
      <c r="C88" s="1"/>
      <c r="D88" s="1"/>
      <c r="E88" s="1"/>
      <c r="F88" s="1" t="s">
        <v>86</v>
      </c>
      <c r="G88" s="2">
        <v>4906.3999999999996</v>
      </c>
    </row>
    <row r="89" spans="1:7" x14ac:dyDescent="0.35">
      <c r="A89" s="1"/>
      <c r="B89" s="1"/>
      <c r="C89" s="1"/>
      <c r="D89" s="1"/>
      <c r="E89" s="1"/>
      <c r="F89" s="1" t="s">
        <v>87</v>
      </c>
      <c r="G89" s="2">
        <v>4148.68</v>
      </c>
    </row>
    <row r="90" spans="1:7" x14ac:dyDescent="0.35">
      <c r="A90" s="1"/>
      <c r="B90" s="1"/>
      <c r="C90" s="1"/>
      <c r="D90" s="1"/>
      <c r="E90" s="1"/>
      <c r="F90" s="1" t="s">
        <v>88</v>
      </c>
      <c r="G90" s="2">
        <v>0</v>
      </c>
    </row>
    <row r="91" spans="1:7" ht="15" thickBot="1" x14ac:dyDescent="0.4">
      <c r="A91" s="1"/>
      <c r="B91" s="1"/>
      <c r="C91" s="1"/>
      <c r="D91" s="1"/>
      <c r="E91" s="1"/>
      <c r="F91" s="1" t="s">
        <v>89</v>
      </c>
      <c r="G91" s="3">
        <v>9576.06</v>
      </c>
    </row>
    <row r="92" spans="1:7" x14ac:dyDescent="0.35">
      <c r="A92" s="1"/>
      <c r="B92" s="1"/>
      <c r="C92" s="1"/>
      <c r="D92" s="1"/>
      <c r="E92" s="1" t="s">
        <v>90</v>
      </c>
      <c r="F92" s="1"/>
      <c r="G92" s="2">
        <f>ROUND(SUM(G86:G91),5)</f>
        <v>18927.84</v>
      </c>
    </row>
    <row r="93" spans="1:7" x14ac:dyDescent="0.35">
      <c r="A93" s="1"/>
      <c r="B93" s="1"/>
      <c r="C93" s="1"/>
      <c r="D93" s="1"/>
      <c r="E93" s="1" t="s">
        <v>91</v>
      </c>
      <c r="F93" s="1"/>
      <c r="G93" s="2">
        <v>0</v>
      </c>
    </row>
    <row r="94" spans="1:7" x14ac:dyDescent="0.35">
      <c r="A94" s="1"/>
      <c r="B94" s="1"/>
      <c r="C94" s="1"/>
      <c r="D94" s="1"/>
      <c r="E94" s="1" t="s">
        <v>92</v>
      </c>
      <c r="F94" s="1"/>
      <c r="G94" s="2"/>
    </row>
    <row r="95" spans="1:7" ht="15" thickBot="1" x14ac:dyDescent="0.4">
      <c r="A95" s="1"/>
      <c r="B95" s="1"/>
      <c r="C95" s="1"/>
      <c r="D95" s="1"/>
      <c r="E95" s="1"/>
      <c r="F95" s="1" t="s">
        <v>93</v>
      </c>
      <c r="G95" s="4">
        <v>6289.19</v>
      </c>
    </row>
    <row r="96" spans="1:7" ht="15" thickBot="1" x14ac:dyDescent="0.4">
      <c r="A96" s="1"/>
      <c r="B96" s="1"/>
      <c r="C96" s="1"/>
      <c r="D96" s="1"/>
      <c r="E96" s="1" t="s">
        <v>94</v>
      </c>
      <c r="F96" s="1"/>
      <c r="G96" s="5">
        <f>ROUND(SUM(G94:G95),5)</f>
        <v>6289.19</v>
      </c>
    </row>
    <row r="97" spans="1:7" ht="15" thickBot="1" x14ac:dyDescent="0.4">
      <c r="A97" s="1"/>
      <c r="B97" s="1"/>
      <c r="C97" s="1"/>
      <c r="D97" s="1" t="s">
        <v>95</v>
      </c>
      <c r="E97" s="1"/>
      <c r="F97" s="1"/>
      <c r="G97" s="5">
        <f>ROUND(G19+SUM(G23:G24)+SUM(G28:G32)+G38+G41+G45+SUM(G48:G49)+G53+G57+G60+G63+G70+G75+SUM(G78:G79)+G82+G85+SUM(G92:G93)+G96,5)</f>
        <v>134425.4</v>
      </c>
    </row>
    <row r="98" spans="1:7" ht="15" thickBot="1" x14ac:dyDescent="0.4">
      <c r="A98" s="1"/>
      <c r="B98" s="1" t="s">
        <v>96</v>
      </c>
      <c r="C98" s="1"/>
      <c r="D98" s="1"/>
      <c r="E98" s="1"/>
      <c r="F98" s="1"/>
      <c r="G98" s="5">
        <f>ROUND(G2+G18-G97,5)</f>
        <v>-107009.88</v>
      </c>
    </row>
    <row r="99" spans="1:7" s="8" customFormat="1" ht="11" thickBot="1" x14ac:dyDescent="0.3">
      <c r="A99" s="1" t="s">
        <v>97</v>
      </c>
      <c r="B99" s="1"/>
      <c r="C99" s="1"/>
      <c r="D99" s="1"/>
      <c r="E99" s="1"/>
      <c r="F99" s="1"/>
      <c r="G99" s="7">
        <f>G98</f>
        <v>-107009.88</v>
      </c>
    </row>
    <row r="100" spans="1:7" ht="15" thickTop="1" x14ac:dyDescent="0.35"/>
  </sheetData>
  <printOptions horizontalCentered="1"/>
  <pageMargins left="0.7" right="0.7" top="0.75" bottom="0.75" header="0.1" footer="0.3"/>
  <pageSetup orientation="portrait" horizontalDpi="0" verticalDpi="0" r:id="rId1"/>
  <headerFooter>
    <oddHeader>&amp;C&amp;"Arial,Bold"&amp;12 Barton Springs Edwards Aquifer
&amp;14 Profit &amp;&amp; Loss
&amp;10 April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cp:lastPrinted>2022-11-18T19:34:32Z</cp:lastPrinted>
  <dcterms:created xsi:type="dcterms:W3CDTF">2022-11-18T19:32:43Z</dcterms:created>
  <dcterms:modified xsi:type="dcterms:W3CDTF">2022-11-18T19:34:34Z</dcterms:modified>
</cp:coreProperties>
</file>